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8505" tabRatio="407"/>
  </bookViews>
  <sheets>
    <sheet name="Logbook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290" i="1" l="1"/>
  <c r="M286" i="1" l="1"/>
  <c r="M285" i="1" l="1"/>
  <c r="M284" i="1" l="1"/>
  <c r="M283" i="1" l="1"/>
  <c r="M282" i="1" l="1"/>
  <c r="M281" i="1" l="1"/>
  <c r="M280" i="1" l="1"/>
  <c r="M279" i="1" l="1"/>
  <c r="M278" i="1" l="1"/>
  <c r="M277" i="1" l="1"/>
  <c r="M276" i="1" l="1"/>
  <c r="M265" i="1" l="1"/>
  <c r="M264" i="1" l="1"/>
  <c r="M263" i="1" l="1"/>
  <c r="M262" i="1" l="1"/>
  <c r="M261" i="1" l="1"/>
  <c r="M260" i="1"/>
  <c r="M259" i="1" l="1"/>
  <c r="M258" i="1" l="1"/>
  <c r="M257" i="1" l="1"/>
  <c r="M246" i="1" l="1"/>
  <c r="M245" i="1" l="1"/>
  <c r="M244" i="1" l="1"/>
  <c r="M240" i="1" l="1"/>
  <c r="M239" i="1" l="1"/>
  <c r="M235" i="1" l="1"/>
  <c r="M234" i="1" l="1"/>
  <c r="M228" i="1" l="1"/>
  <c r="M227" i="1" l="1"/>
  <c r="M226" i="1"/>
  <c r="M225" i="1" l="1"/>
  <c r="M224" i="1" l="1"/>
  <c r="M218" i="1" l="1"/>
  <c r="M217" i="1" l="1"/>
  <c r="M216" i="1" l="1"/>
  <c r="M215" i="1" l="1"/>
  <c r="M214" i="1" l="1"/>
  <c r="M213" i="1" l="1"/>
  <c r="M212" i="1" l="1"/>
  <c r="M211" i="1" l="1"/>
  <c r="M210" i="1" l="1"/>
  <c r="M209" i="1" l="1"/>
  <c r="M200" i="1" l="1"/>
  <c r="M199" i="1" l="1"/>
  <c r="M198" i="1" l="1"/>
  <c r="M197" i="1" l="1"/>
  <c r="M196" i="1"/>
  <c r="M181" i="1" l="1"/>
  <c r="M180" i="1" l="1"/>
  <c r="M179" i="1" l="1"/>
  <c r="M178" i="1" l="1"/>
  <c r="M177" i="1" l="1"/>
  <c r="M176" i="1" l="1"/>
  <c r="M175" i="1" l="1"/>
  <c r="M173" i="1" l="1"/>
  <c r="M172" i="1" l="1"/>
  <c r="M170" i="1" l="1"/>
  <c r="M168" i="1" l="1"/>
  <c r="M162" i="1" l="1"/>
  <c r="M161" i="1" l="1"/>
  <c r="M160" i="1" l="1"/>
  <c r="M159" i="1" l="1"/>
  <c r="M158" i="1"/>
  <c r="M157" i="1"/>
  <c r="M156" i="1" l="1"/>
  <c r="M153" i="1" l="1"/>
  <c r="M152" i="1"/>
  <c r="M151" i="1" l="1"/>
  <c r="M150" i="1" l="1"/>
  <c r="M145" i="1" l="1"/>
  <c r="M144" i="1" l="1"/>
  <c r="M143" i="1" l="1"/>
  <c r="M142" i="1" l="1"/>
  <c r="M141" i="1" l="1"/>
  <c r="M132" i="1" l="1"/>
  <c r="M131" i="1" l="1"/>
  <c r="M130" i="1" l="1"/>
  <c r="M129" i="1" l="1"/>
  <c r="M128" i="1" l="1"/>
  <c r="M116" i="1" l="1"/>
  <c r="M115" i="1" l="1"/>
  <c r="M114" i="1" l="1"/>
  <c r="M113" i="1" l="1"/>
  <c r="M112" i="1" l="1"/>
  <c r="M111" i="1"/>
  <c r="M110" i="1" l="1"/>
  <c r="M109" i="1"/>
  <c r="M105" i="1" l="1"/>
  <c r="M104" i="1"/>
  <c r="M103" i="1"/>
  <c r="M101" i="1" l="1"/>
  <c r="M100" i="1" l="1"/>
  <c r="M99" i="1" l="1"/>
  <c r="M98" i="1" l="1"/>
  <c r="M97" i="1"/>
  <c r="M96" i="1"/>
  <c r="M90" i="1" l="1"/>
  <c r="L1" i="1" l="1"/>
  <c r="K1" i="1"/>
  <c r="K3" i="1"/>
  <c r="M89" i="1"/>
  <c r="M88" i="1" l="1"/>
  <c r="M87" i="1" l="1"/>
  <c r="M86" i="1" l="1"/>
  <c r="M85" i="1" l="1"/>
  <c r="M82" i="1" l="1"/>
  <c r="M81" i="1" l="1"/>
  <c r="M75" i="1" l="1"/>
  <c r="M64" i="1" l="1"/>
  <c r="M65" i="1"/>
  <c r="M66" i="1"/>
  <c r="H2" i="1" l="1"/>
  <c r="G2" i="1"/>
  <c r="M55" i="1" l="1"/>
  <c r="M54" i="1" l="1"/>
  <c r="M41" i="1"/>
  <c r="M36" i="1" l="1"/>
  <c r="M35" i="1"/>
  <c r="M34" i="1"/>
  <c r="M39" i="1" l="1"/>
  <c r="M27" i="1" l="1"/>
  <c r="M26" i="1" l="1"/>
  <c r="M25" i="1" l="1"/>
  <c r="M24" i="1" l="1"/>
  <c r="M23" i="1"/>
  <c r="M21" i="1"/>
  <c r="M4" i="1" l="1"/>
  <c r="M3" i="1"/>
  <c r="J3" i="1"/>
  <c r="I3" i="1"/>
  <c r="L3" i="1"/>
  <c r="I1" i="1"/>
  <c r="J1" i="1"/>
  <c r="H1" i="1"/>
  <c r="H3" i="1"/>
  <c r="G3" i="1"/>
  <c r="G1" i="1"/>
  <c r="P4" i="1"/>
  <c r="H4" i="1"/>
  <c r="I4" i="1"/>
  <c r="J4" i="1"/>
  <c r="O4" i="1"/>
  <c r="K4" i="1"/>
  <c r="L4" i="1"/>
  <c r="G4" i="1"/>
</calcChain>
</file>

<file path=xl/sharedStrings.xml><?xml version="1.0" encoding="utf-8"?>
<sst xmlns="http://schemas.openxmlformats.org/spreadsheetml/2006/main" count="1201" uniqueCount="346">
  <si>
    <t>Day</t>
  </si>
  <si>
    <t>Activity</t>
  </si>
  <si>
    <t>Trekking</t>
  </si>
  <si>
    <t>Location</t>
  </si>
  <si>
    <t>Tierra de Fuego</t>
  </si>
  <si>
    <t>Route</t>
  </si>
  <si>
    <t>Dientes de Navarino</t>
  </si>
  <si>
    <t>Leg</t>
  </si>
  <si>
    <t>Elev. Gain 
(m)</t>
  </si>
  <si>
    <t>Elev. descent 
(m)</t>
  </si>
  <si>
    <t>Temp max 
(C)</t>
  </si>
  <si>
    <t>Temp min 
(C)</t>
  </si>
  <si>
    <t>Pto. Williams to Laguna del Salto</t>
  </si>
  <si>
    <t>Laguna del Salto to Laguna Escondida</t>
  </si>
  <si>
    <t>Laguna Escondida to Laguna Martillo</t>
  </si>
  <si>
    <t>Visiting</t>
  </si>
  <si>
    <t>Laguna Martillo to Pto. Williams</t>
  </si>
  <si>
    <t>Pto. Williams to Ushuaia</t>
  </si>
  <si>
    <t>Pto. Williams</t>
  </si>
  <si>
    <t>USA</t>
  </si>
  <si>
    <t>Travelling</t>
  </si>
  <si>
    <t>San Diego to Buenos Aires</t>
  </si>
  <si>
    <t>Buenos Aires to Ushuaia</t>
  </si>
  <si>
    <t>Ushuaia</t>
  </si>
  <si>
    <t>Paso de la Oveja</t>
  </si>
  <si>
    <t>Andorra to over the pass</t>
  </si>
  <si>
    <t>Over the Pass to Autódromo</t>
  </si>
  <si>
    <t>Argentina</t>
  </si>
  <si>
    <t>Riding</t>
  </si>
  <si>
    <t>Ushuaia to Tierra del Fuego NP &amp; back</t>
  </si>
  <si>
    <t>Ushuaia to Laguna Bombilla</t>
  </si>
  <si>
    <t>Laguna Bombilla to Tolhuin</t>
  </si>
  <si>
    <t>Ushuaia to Porvenir</t>
  </si>
  <si>
    <t>Distance
Hike (Km)</t>
  </si>
  <si>
    <t>Distance
Bike (Km)</t>
  </si>
  <si>
    <t>Time total
h:mm:ss</t>
  </si>
  <si>
    <t>Time moving
h:mm:ss</t>
  </si>
  <si>
    <t>Total</t>
  </si>
  <si>
    <t>Tolhuin to Lake Yehuin</t>
  </si>
  <si>
    <t>lake Yelhuin to Estancia Jose Menendez</t>
  </si>
  <si>
    <t>Ea Jose Menendez to Puesto Laboratorio</t>
  </si>
  <si>
    <t>Puesto Laboratorio to Lago Deseado</t>
  </si>
  <si>
    <t>Pta Arenas to Pto Natales</t>
  </si>
  <si>
    <t>Punta Arenas to Chabunco (Pingüinera)</t>
  </si>
  <si>
    <t>Southern Patagonia</t>
  </si>
  <si>
    <t>Chabunco to Rio Rubens</t>
  </si>
  <si>
    <t>Rio Rubens to Puerto Natales</t>
  </si>
  <si>
    <t>Pavement</t>
  </si>
  <si>
    <t>Terrain description</t>
  </si>
  <si>
    <t>Pto Natales to Río Serrano</t>
  </si>
  <si>
    <t>Torres del Paine</t>
  </si>
  <si>
    <t>Dirt road</t>
  </si>
  <si>
    <t>Campamento Torres to Cmpto Serón</t>
  </si>
  <si>
    <t>Río Serrano</t>
  </si>
  <si>
    <t>Dickson glacier</t>
  </si>
  <si>
    <t>Lago Deseado</t>
  </si>
  <si>
    <t>Lago Deseado to Punta Arenas</t>
  </si>
  <si>
    <t>Public Transportation</t>
  </si>
  <si>
    <t>Relax</t>
  </si>
  <si>
    <t>Punta Arenas</t>
  </si>
  <si>
    <t>City tour</t>
  </si>
  <si>
    <t>Puerto Natales</t>
  </si>
  <si>
    <t>Campamento Los Perros to Refugio Grey</t>
  </si>
  <si>
    <t>Refugio Dickson to Cmpto Los Perros</t>
  </si>
  <si>
    <t>Campamento Serón to Refugio Dickson</t>
  </si>
  <si>
    <t>Refugio Grey to Campamento Italiano</t>
  </si>
  <si>
    <t>Cmpto Italiano to Refugio Cuernos</t>
  </si>
  <si>
    <t>Refugio Cuernos to Hotel Las Torres</t>
  </si>
  <si>
    <t>Río Serrano to Hotel Las Torres</t>
  </si>
  <si>
    <t>Hotel Las Torres to Campamento Torres</t>
  </si>
  <si>
    <t>Torres del Paine to El Calafate</t>
  </si>
  <si>
    <t>El Calafate to Lago Roca</t>
  </si>
  <si>
    <t>El Calafate</t>
  </si>
  <si>
    <t>Lago Roca to Punta Bandera</t>
  </si>
  <si>
    <t>De Punta Bandera to Refugio Pascale</t>
  </si>
  <si>
    <t>Refugio Pascale to Upsala viewpoint</t>
  </si>
  <si>
    <t>Refugio Pascale to refugio Upsala</t>
  </si>
  <si>
    <t>Refugio Upsala to Estancia Cristina</t>
  </si>
  <si>
    <t>El Calafate to Puesto La Irene</t>
  </si>
  <si>
    <t>Moving aver. (Bike)(Km/h)</t>
  </si>
  <si>
    <t>Punta Banderas to El Calafate (via Perito Moreno glacier</t>
  </si>
  <si>
    <t>Puesto La Irene to Estancia La Margarita</t>
  </si>
  <si>
    <t>Estancia Margarita to El Chaltén</t>
  </si>
  <si>
    <t>El Chaltén</t>
  </si>
  <si>
    <t>Los Glaciares NP</t>
  </si>
  <si>
    <t>El Chaltén to De Agostini campground</t>
  </si>
  <si>
    <t>De Agostini campground</t>
  </si>
  <si>
    <t>De Agostini to Poincenot campgrounds</t>
  </si>
  <si>
    <t>Poincenot Campground to El Chaltén</t>
  </si>
  <si>
    <t>El Chaltén to Mirador Loma del Pliegue Tumbado</t>
  </si>
  <si>
    <t>El Chaltén to Villa O'Higgins</t>
  </si>
  <si>
    <t>El Chaltén to Lago del Desierto North</t>
  </si>
  <si>
    <t>Lago del Desierto North to Candelario Mancilla</t>
  </si>
  <si>
    <t>30% Trail, 70% Dirt road</t>
  </si>
  <si>
    <t>75% Dirt road, 25% Pavement</t>
  </si>
  <si>
    <t>5% Paavement, 95% Dirt road</t>
  </si>
  <si>
    <t>30% Pavement, 70% Dirt road</t>
  </si>
  <si>
    <t>20% Pavement, 80% Dirt road</t>
  </si>
  <si>
    <t>Villa O'Higgins to Cochrane</t>
  </si>
  <si>
    <t>Villa O'Higgins to Rio Resbalón</t>
  </si>
  <si>
    <t>Candelario Mancilla to Villa O´Higgins</t>
  </si>
  <si>
    <t>Candelario Mancilla</t>
  </si>
  <si>
    <t>Rio Resbalón to Caleta Tortel</t>
  </si>
  <si>
    <t>Caleta Tortel to Cochrane</t>
  </si>
  <si>
    <t>Northern Patagonia</t>
  </si>
  <si>
    <t>Cochrane to Tamango National Reserve</t>
  </si>
  <si>
    <t>Tamango National Reserve to Ea. Chacabuco</t>
  </si>
  <si>
    <t>Ea. Chacabuco to Valley Chacabuco and back</t>
  </si>
  <si>
    <t>Ea. Chacabuco to Puerto Bertrand</t>
  </si>
  <si>
    <t>Puerto Bertrand to Mallín Grande</t>
  </si>
  <si>
    <t>Mallín Grande to Chile Chico</t>
  </si>
  <si>
    <t>Number of days for this activity</t>
  </si>
  <si>
    <t>Daily average</t>
  </si>
  <si>
    <t>Daily Max/Min</t>
  </si>
  <si>
    <t>Chile Chico to Perito Moreno</t>
  </si>
  <si>
    <t>Cochrane to Perito Moreno</t>
  </si>
  <si>
    <t>Nahuel Huapi traverse</t>
  </si>
  <si>
    <t>Villa Catedral to Campground</t>
  </si>
  <si>
    <t>Perito Moreno to Bariloche</t>
  </si>
  <si>
    <t>Bariloche</t>
  </si>
  <si>
    <t>Campground to Refugio Jakob</t>
  </si>
  <si>
    <t>Paved</t>
  </si>
  <si>
    <t>Seven Lakes circuit</t>
  </si>
  <si>
    <t>Bariloche to La Estacada Campground</t>
  </si>
  <si>
    <t>Refugio Jakob to Bariloche</t>
  </si>
  <si>
    <t xml:space="preserve">La Estacada Campground to Lake Espejo Chico </t>
  </si>
  <si>
    <t>Lake Espejo Chico to Villa Traful</t>
  </si>
  <si>
    <t>25% Dirt road, 2.5% Paved, 72.5% Dirt road</t>
  </si>
  <si>
    <t>Villa Traful to Los Arrayanes Campground</t>
  </si>
  <si>
    <t>Los Arrayanes Campground to Lago Hermoso Campground</t>
  </si>
  <si>
    <t>70% Dirt road, 30% Paved</t>
  </si>
  <si>
    <t>San Martín de los Andes to Pucón</t>
  </si>
  <si>
    <t>San Martín de los Andes to Lahuen Co Hot Springs</t>
  </si>
  <si>
    <t>7.5% Paved 92.5% Dirt road</t>
  </si>
  <si>
    <t>75% Paved, 25% Dirt road</t>
  </si>
  <si>
    <t>83% Dirt road, 17% Paved</t>
  </si>
  <si>
    <t>Lahuen Co Hot Springs to Coñaripe</t>
  </si>
  <si>
    <t>PN Villarica</t>
  </si>
  <si>
    <t>Coñaripe to Pucón</t>
  </si>
  <si>
    <t>64% Dirt road, 36% Paved</t>
  </si>
  <si>
    <t>Lago Hermoso to San Martín de los Andes</t>
  </si>
  <si>
    <t>8% Paved 92% Dirt road</t>
  </si>
  <si>
    <t>San Martín de los Andes</t>
  </si>
  <si>
    <t>PN Huerquehue</t>
  </si>
  <si>
    <t>Pucón to Olga Campground</t>
  </si>
  <si>
    <t>67% Paved, 33% Dirt road</t>
  </si>
  <si>
    <t>Pucón</t>
  </si>
  <si>
    <t>Olga Campground to Termas San Luis</t>
  </si>
  <si>
    <t>81% Dirt road, 19% Paved</t>
  </si>
  <si>
    <t>Termas San Luis to Quineñahuin</t>
  </si>
  <si>
    <t>Araucanía</t>
  </si>
  <si>
    <t>Quineñahuin to Termas San Sebastián</t>
  </si>
  <si>
    <t>37% Paved, 63% Dirt road</t>
  </si>
  <si>
    <t>Termas San Sebastián to Lake Colico</t>
  </si>
  <si>
    <t>Lake Colico to Melipeuco</t>
  </si>
  <si>
    <t>37%  Dirt road, 63%Paved</t>
  </si>
  <si>
    <t>PN Conguillio</t>
  </si>
  <si>
    <t>Melipeuco to Lake Conguillio</t>
  </si>
  <si>
    <t>92%  Dirt road, 8%Paved</t>
  </si>
  <si>
    <t>Lake Conguillio to Curacantin</t>
  </si>
  <si>
    <t>83%  Dirt road, 17%Paved</t>
  </si>
  <si>
    <t>Mendoza</t>
  </si>
  <si>
    <t>PP Aconcagua</t>
  </si>
  <si>
    <t>Mendoza to Potrerillos</t>
  </si>
  <si>
    <t>Maipu wineries</t>
  </si>
  <si>
    <t>Cerro de la Gloria</t>
  </si>
  <si>
    <t>Potrerillos to Uspatalla</t>
  </si>
  <si>
    <t>100% Paved</t>
  </si>
  <si>
    <t>Uspatalla to Puente del Inca</t>
  </si>
  <si>
    <t>Cristo Redentor Pass</t>
  </si>
  <si>
    <t>65% Paved 35% Dirt road</t>
  </si>
  <si>
    <t>PuenteDelInca to Uspallata</t>
  </si>
  <si>
    <t>PN El Leoncito</t>
  </si>
  <si>
    <t>Uspallata to San Juan Province border</t>
  </si>
  <si>
    <t>40% Paved 60% Dirt road</t>
  </si>
  <si>
    <t>Santiago &amp; Valparaíso</t>
  </si>
  <si>
    <t>Uspallata to Santiago de Chile</t>
  </si>
  <si>
    <t>Santiago</t>
  </si>
  <si>
    <t>Valparaíso</t>
  </si>
  <si>
    <t>Santiago de Chile</t>
  </si>
  <si>
    <t>Santiago de Chile to Uspallata</t>
  </si>
  <si>
    <t>San Juan</t>
  </si>
  <si>
    <t>Day #</t>
  </si>
  <si>
    <t>San Juan Province border to El Leoncito NP</t>
  </si>
  <si>
    <t>62% Dirt road 38% Paved</t>
  </si>
  <si>
    <t>El Leoncito NP to Calingasta</t>
  </si>
  <si>
    <t>7% Dirt road 93% Paved</t>
  </si>
  <si>
    <t>Calingasta to RN149</t>
  </si>
  <si>
    <t>Curacautín</t>
  </si>
  <si>
    <t>Neuquén</t>
  </si>
  <si>
    <t>Curacautín to Neuoquén</t>
  </si>
  <si>
    <t>Los Barreales paleontologic site</t>
  </si>
  <si>
    <t>Neuquén to Mendoza</t>
  </si>
  <si>
    <t>RN149 to San Juan</t>
  </si>
  <si>
    <t>PP Ischigualasto &amp; PN Talampaya</t>
  </si>
  <si>
    <t>PN Talampaya</t>
  </si>
  <si>
    <t>Tucumán</t>
  </si>
  <si>
    <t>Tucumán to Famailla</t>
  </si>
  <si>
    <t>Famaillá to El Mollar</t>
  </si>
  <si>
    <t>70% Dirt 30% Paved</t>
  </si>
  <si>
    <t>El Mollar to Tafí del Valle</t>
  </si>
  <si>
    <t>Tafí del Valle to Amaicha del Valle</t>
  </si>
  <si>
    <t>92% Paved 8% Dirt</t>
  </si>
  <si>
    <t>Salta</t>
  </si>
  <si>
    <t>Amaicha del Valle to Cafayate</t>
  </si>
  <si>
    <t>Cafayate to Calchaquí river</t>
  </si>
  <si>
    <t>Cafayate to Cafayate (Quebrada de las Conchas)</t>
  </si>
  <si>
    <t>47% Paved 53% Dirt road</t>
  </si>
  <si>
    <t>Calchaquí river to Los Molinos</t>
  </si>
  <si>
    <t>100% Dirt road</t>
  </si>
  <si>
    <t>Calchaquí valleys</t>
  </si>
  <si>
    <t>Los Molinos to Cachi</t>
  </si>
  <si>
    <t>Cachi to RP33</t>
  </si>
  <si>
    <t>18% Dirt road 82% Paved</t>
  </si>
  <si>
    <t>RP33 to Salta</t>
  </si>
  <si>
    <t>Jujuy</t>
  </si>
  <si>
    <t>Humahuaca</t>
  </si>
  <si>
    <t>Salta to Jujuy</t>
  </si>
  <si>
    <t>Jujuy to Purmamarca</t>
  </si>
  <si>
    <t>San Salvador de Jujuy</t>
  </si>
  <si>
    <t>Overnight trip to Tucumán</t>
  </si>
  <si>
    <t>Sick</t>
  </si>
  <si>
    <t>10% Dirt road 90% Paved</t>
  </si>
  <si>
    <t>Purmamarca to Tilcara</t>
  </si>
  <si>
    <t>Tilcara to Humahuaca</t>
  </si>
  <si>
    <t>Calilegua</t>
  </si>
  <si>
    <t>Humahuaca to Cianzo</t>
  </si>
  <si>
    <t>Cianzo to 4400m</t>
  </si>
  <si>
    <t>4400m to Santa Ana</t>
  </si>
  <si>
    <t>Santa Ana to Valle Grande</t>
  </si>
  <si>
    <t>76% Dirt road 24% Single track</t>
  </si>
  <si>
    <t>Valle Grande to San Francisco</t>
  </si>
  <si>
    <t>San Francisco to Calilegua NP</t>
  </si>
  <si>
    <t>Calilegua NP to Libertador General San Martín</t>
  </si>
  <si>
    <t>76% Dirt road 24% Paved</t>
  </si>
  <si>
    <t>Santa Cruz</t>
  </si>
  <si>
    <t>Sucre</t>
  </si>
  <si>
    <t>Potosí</t>
  </si>
  <si>
    <t>CordilleraDeLosFrailes</t>
  </si>
  <si>
    <t>Potosí to Nowhere</t>
  </si>
  <si>
    <t>Nowhere to Totora D</t>
  </si>
  <si>
    <t>62% Paved 9% Cobbled 29% Dirt</t>
  </si>
  <si>
    <t>Sucre to Potosí by ferro-bus</t>
  </si>
  <si>
    <t>Cienaguillas to Tinguipaya</t>
  </si>
  <si>
    <t>Tinguipaya to Cienagoma</t>
  </si>
  <si>
    <t xml:space="preserve">Cienagoma to (Colque)Maragua </t>
  </si>
  <si>
    <t>Purmamarca</t>
  </si>
  <si>
    <t>(Colque)Maragua to Chaunaca</t>
  </si>
  <si>
    <t>Chaunaca to Quila Quila</t>
  </si>
  <si>
    <t>Quila Quila to Sucre</t>
  </si>
  <si>
    <t>91% Dirt road 9% Paved</t>
  </si>
  <si>
    <t>Inkallajta</t>
  </si>
  <si>
    <t>Sucre to Puente Arce</t>
  </si>
  <si>
    <t>100% Dirt road (40% of it like paved)</t>
  </si>
  <si>
    <t>Puente Arce to Aiquile</t>
  </si>
  <si>
    <t>Aiquile to Nowhere</t>
  </si>
  <si>
    <t>Nowhere to Totora</t>
  </si>
  <si>
    <t>100% Dirt road (60% of it cobblestones)</t>
  </si>
  <si>
    <t>100% Dirt road (30% of it cobblestones)</t>
  </si>
  <si>
    <t>49% Paved 51% cobblestone</t>
  </si>
  <si>
    <t>Totora to Incallajta to Epizana</t>
  </si>
  <si>
    <t>20% Paved 80% dirt road</t>
  </si>
  <si>
    <t>Amboró</t>
  </si>
  <si>
    <t>Epizana to Churo</t>
  </si>
  <si>
    <t>Churo to Comarapa</t>
  </si>
  <si>
    <t>Comarapa to Mairana</t>
  </si>
  <si>
    <t>Mairana to Samaipata (via Los Helechos)</t>
  </si>
  <si>
    <t>Samaipata to Torno</t>
  </si>
  <si>
    <t>Torno to Santa Cruz</t>
  </si>
  <si>
    <t>Santa Cruz to Trinidad</t>
  </si>
  <si>
    <t>Trinidad</t>
  </si>
  <si>
    <t>Party in Maragua</t>
  </si>
  <si>
    <t>Beni</t>
  </si>
  <si>
    <t>Reserva Biosférica del Beni</t>
  </si>
  <si>
    <t>29% Paved 71% Dirt road</t>
  </si>
  <si>
    <t>Trinidada to Estancia</t>
  </si>
  <si>
    <t>Estancia to San Ignacio de Moxos</t>
  </si>
  <si>
    <t>San Ignacio to Estancia Chevejecure</t>
  </si>
  <si>
    <t>Estancia Chevejecure to Estación Reserva Biosférica del Beni</t>
  </si>
  <si>
    <t>Estación Reserva Biosférica del Beni to San Borja</t>
  </si>
  <si>
    <t>Campamento Marimono</t>
  </si>
  <si>
    <t>Estación Reserva Biosférica del Beni</t>
  </si>
  <si>
    <t>San Borja</t>
  </si>
  <si>
    <t>Santa Rosa</t>
  </si>
  <si>
    <t>San Borja to Estancia San Vicente</t>
  </si>
  <si>
    <t>Estancia San Vicente to Santa Rosa</t>
  </si>
  <si>
    <t>Hiking</t>
  </si>
  <si>
    <t>Santa Rosa to Reyes</t>
  </si>
  <si>
    <t>Visit to Pampas del Yacuma Reserva</t>
  </si>
  <si>
    <t>Reyes to Rurrenabaque</t>
  </si>
  <si>
    <t>Rurrenabaque</t>
  </si>
  <si>
    <t>Rurrenabaque to Cobija</t>
  </si>
  <si>
    <t>Pando</t>
  </si>
  <si>
    <t>Brazil</t>
  </si>
  <si>
    <t>Madre de Dios</t>
  </si>
  <si>
    <t>Riding, travelling</t>
  </si>
  <si>
    <t>Puerto Maldonado</t>
  </si>
  <si>
    <t>Assis Brasil to Iberia</t>
  </si>
  <si>
    <t>Iberia to Puerto Maldonado</t>
  </si>
  <si>
    <t>Tambopata Reserve</t>
  </si>
  <si>
    <t>Puerto Maldonado to Refugio Amazonas</t>
  </si>
  <si>
    <t>Refugio Amazonas to Tambopata Research Center</t>
  </si>
  <si>
    <t>Tambopata Research Center</t>
  </si>
  <si>
    <t>Tambopata Research Center to Posada Amazonas</t>
  </si>
  <si>
    <t>Posada Amazonas to Puerto Maldonado</t>
  </si>
  <si>
    <t>Puerto Maldonado to Cuzco</t>
  </si>
  <si>
    <t>Puerto Maldonado to Laberinto</t>
  </si>
  <si>
    <t>88% Paved 12% Dirt road</t>
  </si>
  <si>
    <t>Laberinto to Mazuko</t>
  </si>
  <si>
    <t>5% Dirt road 95% Paved</t>
  </si>
  <si>
    <t>Mazuko to Quincemil</t>
  </si>
  <si>
    <t>Cuzco</t>
  </si>
  <si>
    <t>Epitaciolandia to Assis Brasil</t>
  </si>
  <si>
    <t>Quincemil to Limacpunko</t>
  </si>
  <si>
    <t>Limacpunko to Marcapata</t>
  </si>
  <si>
    <t>Marcapata to Tambopampa</t>
  </si>
  <si>
    <t>Ocongate to Ccatcca</t>
  </si>
  <si>
    <t>Ccatcca to Cuzco</t>
  </si>
  <si>
    <t>Uyuni</t>
  </si>
  <si>
    <t>Sur Lipez</t>
  </si>
  <si>
    <t>Uyuni to Hotel de Sal</t>
  </si>
  <si>
    <t>77% Dirt Road 23% Salt</t>
  </si>
  <si>
    <t>Hotel de Sal to Isla Inkawasi</t>
  </si>
  <si>
    <t>100% Salt</t>
  </si>
  <si>
    <t>Isla Inkawasi to Galaxias Cave</t>
  </si>
  <si>
    <t>70% Salt 30% Dirt Road</t>
  </si>
  <si>
    <t>100% Dirt Road</t>
  </si>
  <si>
    <t>Galaxias Cave to San Pedro de Quemez</t>
  </si>
  <si>
    <t>San Pedro de Quemez to Salar de Chiguana</t>
  </si>
  <si>
    <t>Salar de Chiguana to Laguna Hedionda</t>
  </si>
  <si>
    <t>99% rideable</t>
  </si>
  <si>
    <t>100% rideable</t>
  </si>
  <si>
    <t>Laguna Hedionda to Hotel del Desierto</t>
  </si>
  <si>
    <t>98% rideable</t>
  </si>
  <si>
    <t>Hotel del Desierto to Laguna Colorada</t>
  </si>
  <si>
    <t>Laguna Colorada to Geyser Sol de Mañana</t>
  </si>
  <si>
    <t>Geyser Sol de Mañana to Dalí desert</t>
  </si>
  <si>
    <t>Dalí desert to San Pedro de Atacama</t>
  </si>
  <si>
    <t>48% Dirt Road 52% Paved</t>
  </si>
  <si>
    <t>San Pedro de Atacama</t>
  </si>
  <si>
    <t>Valle de la Luna</t>
  </si>
  <si>
    <t>Valle de la Luna and back</t>
  </si>
  <si>
    <t>65% Dirt Road 35% Paved</t>
  </si>
  <si>
    <t>La Paz</t>
  </si>
  <si>
    <t>Paso Jama</t>
  </si>
  <si>
    <t>Tambopampa to Ocongate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</si>
</sst>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800]dddd\,\ mmmm\ dd\,\ yyyy"/>
    <numFmt numFmtId="165" formatCode="0.0"/>
    <numFmt numFmtId="166" formatCode="[h]:mm:ss;@"/>
    <numFmt numFmtId="167" formatCode="h:mm:ss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164" fontId="0" fillId="0" borderId="0" xfId="0" applyNumberFormat="1"/>
    <xf numFmtId="164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164" fontId="1" fillId="0" borderId="0" xfId="0" applyNumberFormat="1" applyFont="1" applyAlignment="1">
      <alignment horizontal="left" vertical="top"/>
    </xf>
    <xf numFmtId="164" fontId="0" fillId="0" borderId="0" xfId="0" applyNumberFormat="1" applyAlignment="1">
      <alignment horizontal="left"/>
    </xf>
    <xf numFmtId="164" fontId="0" fillId="2" borderId="0" xfId="0" applyNumberFormat="1" applyFill="1" applyAlignment="1">
      <alignment horizontal="left"/>
    </xf>
    <xf numFmtId="164" fontId="0" fillId="2" borderId="0" xfId="0" applyNumberFormat="1" applyFill="1"/>
    <xf numFmtId="0" fontId="0" fillId="2" borderId="0" xfId="0" applyFill="1"/>
    <xf numFmtId="164" fontId="0" fillId="0" borderId="0" xfId="0" applyNumberFormat="1" applyFill="1" applyAlignment="1">
      <alignment horizontal="left"/>
    </xf>
    <xf numFmtId="164" fontId="0" fillId="0" borderId="0" xfId="0" applyNumberFormat="1" applyFill="1"/>
    <xf numFmtId="0" fontId="0" fillId="0" borderId="0" xfId="0" applyFill="1"/>
    <xf numFmtId="20" fontId="0" fillId="0" borderId="0" xfId="0" applyNumberFormat="1" applyFill="1"/>
    <xf numFmtId="164" fontId="2" fillId="2" borderId="0" xfId="0" applyNumberFormat="1" applyFont="1" applyFill="1"/>
    <xf numFmtId="0" fontId="2" fillId="2" borderId="0" xfId="0" applyFont="1" applyFill="1"/>
    <xf numFmtId="164" fontId="3" fillId="0" borderId="0" xfId="0" applyNumberFormat="1" applyFont="1" applyFill="1"/>
    <xf numFmtId="165" fontId="0" fillId="0" borderId="0" xfId="0" applyNumberFormat="1" applyFill="1"/>
    <xf numFmtId="166" fontId="0" fillId="0" borderId="0" xfId="0" applyNumberFormat="1" applyFill="1"/>
    <xf numFmtId="166" fontId="0" fillId="2" borderId="0" xfId="0" applyNumberFormat="1" applyFill="1"/>
    <xf numFmtId="166" fontId="0" fillId="0" borderId="0" xfId="0" applyNumberFormat="1"/>
    <xf numFmtId="166" fontId="2" fillId="2" borderId="0" xfId="0" applyNumberFormat="1" applyFont="1" applyFill="1"/>
    <xf numFmtId="164" fontId="3" fillId="0" borderId="0" xfId="0" applyNumberFormat="1" applyFont="1" applyFill="1" applyAlignment="1">
      <alignment horizontal="left"/>
    </xf>
    <xf numFmtId="0" fontId="3" fillId="0" borderId="0" xfId="0" applyFont="1" applyFill="1"/>
    <xf numFmtId="165" fontId="3" fillId="0" borderId="0" xfId="0" applyNumberFormat="1" applyFont="1" applyFill="1"/>
    <xf numFmtId="1" fontId="3" fillId="0" borderId="0" xfId="0" applyNumberFormat="1" applyFont="1" applyFill="1"/>
    <xf numFmtId="165" fontId="0" fillId="2" borderId="0" xfId="0" applyNumberFormat="1" applyFill="1"/>
    <xf numFmtId="167" fontId="3" fillId="0" borderId="0" xfId="0" applyNumberFormat="1" applyFont="1" applyFill="1"/>
    <xf numFmtId="164" fontId="3" fillId="3" borderId="0" xfId="0" applyNumberFormat="1" applyFont="1" applyFill="1" applyAlignment="1">
      <alignment horizontal="left"/>
    </xf>
    <xf numFmtId="164" fontId="3" fillId="3" borderId="0" xfId="0" applyNumberFormat="1" applyFont="1" applyFill="1"/>
    <xf numFmtId="0" fontId="3" fillId="3" borderId="0" xfId="0" applyFont="1" applyFill="1"/>
    <xf numFmtId="165" fontId="3" fillId="3" borderId="0" xfId="0" applyNumberFormat="1" applyFont="1" applyFill="1"/>
    <xf numFmtId="1" fontId="3" fillId="3" borderId="0" xfId="0" applyNumberFormat="1" applyFont="1" applyFill="1"/>
    <xf numFmtId="167" fontId="3" fillId="3" borderId="0" xfId="0" applyNumberFormat="1" applyFont="1" applyFill="1"/>
    <xf numFmtId="164" fontId="4" fillId="0" borderId="0" xfId="0" applyNumberFormat="1" applyFont="1" applyFill="1" applyAlignment="1">
      <alignment horizontal="left"/>
    </xf>
    <xf numFmtId="164" fontId="4" fillId="0" borderId="0" xfId="0" applyNumberFormat="1" applyFont="1" applyFill="1"/>
    <xf numFmtId="0" fontId="4" fillId="0" borderId="0" xfId="0" applyFont="1" applyFill="1"/>
    <xf numFmtId="165" fontId="4" fillId="0" borderId="0" xfId="0" applyNumberFormat="1" applyFont="1" applyFill="1"/>
    <xf numFmtId="166" fontId="4" fillId="0" borderId="0" xfId="0" applyNumberFormat="1" applyFont="1" applyFill="1"/>
    <xf numFmtId="165" fontId="2" fillId="2" borderId="0" xfId="0" applyNumberFormat="1" applyFont="1" applyFill="1"/>
    <xf numFmtId="165" fontId="0" fillId="0" borderId="0" xfId="0" applyNumberFormat="1"/>
    <xf numFmtId="164" fontId="5" fillId="0" borderId="0" xfId="0" applyNumberFormat="1" applyFont="1" applyFill="1" applyAlignment="1">
      <alignment horizontal="left"/>
    </xf>
    <xf numFmtId="0" fontId="5" fillId="0" borderId="0" xfId="0" applyFont="1" applyFill="1"/>
    <xf numFmtId="164" fontId="5" fillId="0" borderId="0" xfId="0" applyNumberFormat="1" applyFont="1" applyFill="1"/>
    <xf numFmtId="165" fontId="5" fillId="0" borderId="0" xfId="0" applyNumberFormat="1" applyFont="1" applyFill="1"/>
    <xf numFmtId="1" fontId="5" fillId="0" borderId="0" xfId="0" applyNumberFormat="1" applyFont="1" applyFill="1"/>
    <xf numFmtId="166" fontId="5" fillId="0" borderId="0" xfId="0" applyNumberFormat="1" applyFont="1" applyFill="1"/>
    <xf numFmtId="21" fontId="0" fillId="0" borderId="0" xfId="0" applyNumberFormat="1"/>
    <xf numFmtId="164" fontId="6" fillId="0" borderId="0" xfId="0" applyNumberFormat="1" applyFont="1" applyFill="1" applyAlignment="1">
      <alignment horizontal="left"/>
    </xf>
    <xf numFmtId="0" fontId="6" fillId="0" borderId="0" xfId="0" applyFont="1" applyFill="1"/>
    <xf numFmtId="164" fontId="6" fillId="0" borderId="0" xfId="0" applyNumberFormat="1" applyFont="1" applyFill="1"/>
    <xf numFmtId="1" fontId="6" fillId="0" borderId="0" xfId="0" applyNumberFormat="1" applyFont="1" applyFill="1"/>
    <xf numFmtId="166" fontId="6" fillId="0" borderId="0" xfId="0" applyNumberFormat="1" applyFont="1" applyFill="1"/>
    <xf numFmtId="165" fontId="6" fillId="0" borderId="0" xfId="0" applyNumberFormat="1" applyFont="1" applyFill="1"/>
    <xf numFmtId="164" fontId="0" fillId="4" borderId="0" xfId="0" applyNumberFormat="1" applyFill="1" applyAlignment="1">
      <alignment horizontal="left"/>
    </xf>
    <xf numFmtId="164" fontId="0" fillId="4" borderId="0" xfId="0" applyNumberFormat="1" applyFill="1"/>
    <xf numFmtId="0" fontId="0" fillId="4" borderId="0" xfId="0" applyFill="1"/>
    <xf numFmtId="166" fontId="0" fillId="4" borderId="0" xfId="0" applyNumberFormat="1" applyFill="1"/>
    <xf numFmtId="165" fontId="0" fillId="4" borderId="0" xfId="0" applyNumberFormat="1" applyFill="1"/>
    <xf numFmtId="164" fontId="0" fillId="5" borderId="0" xfId="0" applyNumberFormat="1" applyFill="1" applyAlignment="1">
      <alignment horizontal="left"/>
    </xf>
    <xf numFmtId="164" fontId="0" fillId="5" borderId="0" xfId="0" applyNumberFormat="1" applyFill="1"/>
    <xf numFmtId="0" fontId="0" fillId="5" borderId="0" xfId="0" applyFill="1"/>
    <xf numFmtId="166" fontId="0" fillId="5" borderId="0" xfId="0" applyNumberFormat="1" applyFill="1"/>
    <xf numFmtId="165" fontId="0" fillId="5" borderId="0" xfId="0" applyNumberFormat="1" applyFill="1"/>
    <xf numFmtId="21" fontId="0" fillId="4" borderId="0" xfId="0" applyNumberFormat="1" applyFill="1"/>
    <xf numFmtId="165" fontId="1" fillId="0" borderId="0" xfId="0" applyNumberFormat="1" applyFont="1" applyAlignment="1">
      <alignment horizontal="center" vertical="top" wrapText="1"/>
    </xf>
    <xf numFmtId="0" fontId="6" fillId="0" borderId="0" xfId="0" applyNumberFormat="1" applyFont="1" applyFill="1"/>
    <xf numFmtId="3" fontId="4" fillId="0" borderId="0" xfId="0" applyNumberFormat="1" applyFont="1" applyFill="1"/>
    <xf numFmtId="0" fontId="4" fillId="0" borderId="0" xfId="0" applyFont="1" applyFill="1" applyAlignment="1">
      <alignment horizontal="right"/>
    </xf>
    <xf numFmtId="21" fontId="0" fillId="0" borderId="0" xfId="0" applyNumberFormat="1" applyFill="1"/>
    <xf numFmtId="9" fontId="0" fillId="0" borderId="0" xfId="0" applyNumberFormat="1"/>
    <xf numFmtId="0" fontId="7" fillId="4" borderId="0" xfId="0" applyFont="1" applyFill="1"/>
    <xf numFmtId="46" fontId="0" fillId="0" borderId="0" xfId="0" applyNumberFormat="1"/>
    <xf numFmtId="20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3"/>
  <sheetViews>
    <sheetView tabSelected="1" zoomScale="90" zoomScaleNormal="9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.7109375" bestFit="1" customWidth="1"/>
    <col min="2" max="2" width="30.42578125" style="6" bestFit="1" customWidth="1"/>
    <col min="3" max="3" width="14.85546875" style="1" bestFit="1" customWidth="1"/>
    <col min="4" max="4" width="9.7109375" bestFit="1" customWidth="1"/>
    <col min="5" max="5" width="19.28515625" style="1" bestFit="1" customWidth="1"/>
    <col min="6" max="6" width="35.140625" style="1" bestFit="1" customWidth="1"/>
    <col min="7" max="7" width="9.7109375" style="40" bestFit="1" customWidth="1"/>
    <col min="8" max="8" width="9.5703125" style="40" bestFit="1" customWidth="1"/>
    <col min="9" max="9" width="9.85546875" bestFit="1" customWidth="1"/>
    <col min="10" max="10" width="12.7109375" bestFit="1" customWidth="1"/>
    <col min="11" max="11" width="12.42578125" bestFit="1" customWidth="1"/>
    <col min="12" max="12" width="13.28515625" bestFit="1" customWidth="1"/>
    <col min="13" max="13" width="13" customWidth="1"/>
    <col min="14" max="14" width="27.140625" bestFit="1" customWidth="1"/>
    <col min="15" max="15" width="10.140625" bestFit="1" customWidth="1"/>
    <col min="16" max="16" width="9.85546875" bestFit="1" customWidth="1"/>
  </cols>
  <sheetData>
    <row r="1" spans="1:16" s="36" customFormat="1" x14ac:dyDescent="0.25">
      <c r="B1" s="34"/>
      <c r="E1" s="35"/>
      <c r="F1" s="35" t="s">
        <v>37</v>
      </c>
      <c r="G1" s="37">
        <f>SUM(G7:G501)</f>
        <v>413.59999999999997</v>
      </c>
      <c r="H1" s="37">
        <f>SUM(H7:H501)</f>
        <v>6842.9000000000024</v>
      </c>
      <c r="I1" s="67">
        <f>SUM(I7:I501)</f>
        <v>82252</v>
      </c>
      <c r="J1" s="67">
        <f>SUM(J7:J501)</f>
        <v>86409</v>
      </c>
      <c r="K1" s="68" t="str">
        <f>INT(SUM(K6:K500))&amp;"d "&amp;INT((SUM(K6:K500)-INT(SUM(K6:K500)))*24)&amp;"h "&amp;INT((((SUM(K6:K500)-INT(SUM(K6:K500)))*24)-INT((SUM(K6:K500)-INT(SUM(K6:K500)))*24))*60)&amp;"m "</f>
        <v xml:space="preserve">24d 14h 45m </v>
      </c>
      <c r="L1" s="68" t="str">
        <f>INT(SUM(L6:L500))&amp;"d "&amp;INT((SUM(L6:L500)-INT(SUM(L6:L500)))*24)&amp;"h "&amp;INT((((SUM(L6:L500)-INT(SUM(L6:L500)))*24)-INT((SUM(L6:L500)-INT(SUM(L6:L500)))*24))*60)&amp;"m "</f>
        <v xml:space="preserve">35d 9h 42m </v>
      </c>
      <c r="M1" s="38"/>
      <c r="N1" s="38"/>
      <c r="O1" s="37"/>
      <c r="P1" s="37"/>
    </row>
    <row r="2" spans="1:16" s="49" customFormat="1" x14ac:dyDescent="0.25">
      <c r="B2" s="48"/>
      <c r="E2" s="50"/>
      <c r="F2" s="50" t="s">
        <v>111</v>
      </c>
      <c r="G2" s="51">
        <f>COUNT(G7:G501)</f>
        <v>36</v>
      </c>
      <c r="H2" s="51">
        <f>COUNT(H7:H501)</f>
        <v>128</v>
      </c>
      <c r="I2" s="51"/>
      <c r="J2" s="51"/>
      <c r="K2" s="66"/>
      <c r="L2" s="52"/>
      <c r="M2" s="52"/>
      <c r="N2" s="52"/>
      <c r="O2" s="53"/>
      <c r="P2" s="53"/>
    </row>
    <row r="3" spans="1:16" s="42" customFormat="1" x14ac:dyDescent="0.25">
      <c r="B3" s="41"/>
      <c r="E3" s="43"/>
      <c r="F3" s="43" t="s">
        <v>112</v>
      </c>
      <c r="G3" s="44">
        <f t="shared" ref="G3:M3" si="0">AVERAGE(G7:G501)</f>
        <v>11.488888888888887</v>
      </c>
      <c r="H3" s="44">
        <f t="shared" si="0"/>
        <v>53.460156250000018</v>
      </c>
      <c r="I3" s="45">
        <f t="shared" si="0"/>
        <v>537.59477124183002</v>
      </c>
      <c r="J3" s="45">
        <f t="shared" si="0"/>
        <v>564.76470588235293</v>
      </c>
      <c r="K3" s="46">
        <f>AVERAGE(K7:K501)</f>
        <v>0.1770834166000532</v>
      </c>
      <c r="L3" s="46">
        <f t="shared" si="0"/>
        <v>0.24758166601916587</v>
      </c>
      <c r="M3" s="44">
        <f t="shared" si="0"/>
        <v>12.369596202828731</v>
      </c>
      <c r="N3" s="44"/>
      <c r="O3" s="44"/>
      <c r="P3" s="44"/>
    </row>
    <row r="4" spans="1:16" s="23" customFormat="1" x14ac:dyDescent="0.25">
      <c r="B4" s="22"/>
      <c r="E4" s="16"/>
      <c r="F4" s="16" t="s">
        <v>113</v>
      </c>
      <c r="G4" s="24">
        <f t="shared" ref="G4:M4" si="1">MAX(G7:G503)</f>
        <v>24.4</v>
      </c>
      <c r="H4" s="24">
        <f t="shared" si="1"/>
        <v>128</v>
      </c>
      <c r="I4" s="25">
        <f t="shared" si="1"/>
        <v>1650</v>
      </c>
      <c r="J4" s="25">
        <f t="shared" si="1"/>
        <v>2600</v>
      </c>
      <c r="K4" s="27">
        <f t="shared" si="1"/>
        <v>0.31736111111111115</v>
      </c>
      <c r="L4" s="27">
        <f t="shared" si="1"/>
        <v>0.43541666666666662</v>
      </c>
      <c r="M4" s="24">
        <f t="shared" si="1"/>
        <v>23.238578680203045</v>
      </c>
      <c r="N4" s="24"/>
      <c r="O4" s="24">
        <f>MAX(O7:O503)</f>
        <v>0</v>
      </c>
      <c r="P4" s="24">
        <f>MIN(P7:P503)</f>
        <v>2</v>
      </c>
    </row>
    <row r="5" spans="1:16" s="30" customFormat="1" ht="6" customHeight="1" x14ac:dyDescent="0.25">
      <c r="B5" s="28"/>
      <c r="C5" s="29"/>
      <c r="E5" s="29"/>
      <c r="F5" s="29"/>
      <c r="G5" s="31"/>
      <c r="H5" s="31"/>
      <c r="I5" s="32"/>
      <c r="J5" s="32"/>
      <c r="K5" s="33"/>
      <c r="L5" s="33"/>
      <c r="M5" s="31"/>
      <c r="N5" s="31"/>
      <c r="O5" s="31"/>
      <c r="P5" s="31"/>
    </row>
    <row r="6" spans="1:16" s="3" customFormat="1" ht="30" x14ac:dyDescent="0.25">
      <c r="A6" s="5" t="s">
        <v>182</v>
      </c>
      <c r="B6" s="5" t="s">
        <v>0</v>
      </c>
      <c r="C6" s="2" t="s">
        <v>3</v>
      </c>
      <c r="D6" s="3" t="s">
        <v>1</v>
      </c>
      <c r="E6" s="2" t="s">
        <v>5</v>
      </c>
      <c r="F6" s="2" t="s">
        <v>7</v>
      </c>
      <c r="G6" s="65" t="s">
        <v>33</v>
      </c>
      <c r="H6" s="65" t="s">
        <v>34</v>
      </c>
      <c r="I6" s="4" t="s">
        <v>8</v>
      </c>
      <c r="J6" s="4" t="s">
        <v>9</v>
      </c>
      <c r="K6" s="4" t="s">
        <v>36</v>
      </c>
      <c r="L6" s="4" t="s">
        <v>35</v>
      </c>
      <c r="M6" s="4" t="s">
        <v>79</v>
      </c>
      <c r="N6" s="4" t="s">
        <v>48</v>
      </c>
      <c r="O6" s="4" t="s">
        <v>10</v>
      </c>
      <c r="P6" s="4" t="s">
        <v>11</v>
      </c>
    </row>
    <row r="7" spans="1:16" s="12" customFormat="1" x14ac:dyDescent="0.25">
      <c r="A7" s="12">
        <v>1</v>
      </c>
      <c r="B7" s="10">
        <v>40555</v>
      </c>
      <c r="C7" s="11" t="s">
        <v>19</v>
      </c>
      <c r="D7" s="12" t="s">
        <v>20</v>
      </c>
      <c r="E7" s="11"/>
      <c r="F7" s="11" t="s">
        <v>21</v>
      </c>
      <c r="G7" s="17"/>
      <c r="H7" s="17"/>
      <c r="K7" s="18"/>
      <c r="L7" s="18"/>
    </row>
    <row r="8" spans="1:16" s="9" customFormat="1" x14ac:dyDescent="0.25">
      <c r="A8" s="9">
        <v>2</v>
      </c>
      <c r="B8" s="7">
        <v>40556</v>
      </c>
      <c r="C8" s="8" t="s">
        <v>27</v>
      </c>
      <c r="D8" s="9" t="s">
        <v>20</v>
      </c>
      <c r="E8" s="8"/>
      <c r="F8" s="8" t="s">
        <v>21</v>
      </c>
      <c r="G8" s="26"/>
      <c r="H8" s="26"/>
      <c r="K8" s="19"/>
      <c r="L8" s="19"/>
    </row>
    <row r="9" spans="1:16" s="12" customFormat="1" x14ac:dyDescent="0.25">
      <c r="A9" s="12">
        <v>3</v>
      </c>
      <c r="B9" s="10">
        <v>40557</v>
      </c>
      <c r="C9" s="11" t="s">
        <v>27</v>
      </c>
      <c r="D9" s="12" t="s">
        <v>20</v>
      </c>
      <c r="E9" s="11"/>
      <c r="F9" s="11" t="s">
        <v>22</v>
      </c>
      <c r="G9" s="17"/>
      <c r="H9" s="17"/>
      <c r="K9" s="18"/>
      <c r="L9" s="18"/>
    </row>
    <row r="10" spans="1:16" s="9" customFormat="1" x14ac:dyDescent="0.25">
      <c r="A10" s="9">
        <v>4</v>
      </c>
      <c r="B10" s="7">
        <v>40558</v>
      </c>
      <c r="C10" s="8" t="s">
        <v>4</v>
      </c>
      <c r="D10" s="9" t="s">
        <v>15</v>
      </c>
      <c r="E10" s="8" t="s">
        <v>23</v>
      </c>
      <c r="G10" s="26"/>
      <c r="H10" s="26"/>
      <c r="K10" s="19"/>
      <c r="L10" s="19"/>
    </row>
    <row r="11" spans="1:16" s="12" customFormat="1" x14ac:dyDescent="0.25">
      <c r="A11" s="12">
        <v>5</v>
      </c>
      <c r="B11" s="10">
        <v>40559</v>
      </c>
      <c r="C11" s="11" t="s">
        <v>4</v>
      </c>
      <c r="D11" s="12" t="s">
        <v>15</v>
      </c>
      <c r="E11" s="11" t="s">
        <v>23</v>
      </c>
      <c r="G11" s="17"/>
      <c r="H11" s="17"/>
      <c r="K11" s="18"/>
      <c r="L11" s="18"/>
    </row>
    <row r="12" spans="1:16" s="9" customFormat="1" x14ac:dyDescent="0.25">
      <c r="A12" s="9">
        <v>6</v>
      </c>
      <c r="B12" s="7">
        <v>40560</v>
      </c>
      <c r="C12" s="8" t="s">
        <v>4</v>
      </c>
      <c r="D12" s="9" t="s">
        <v>2</v>
      </c>
      <c r="E12" s="8" t="s">
        <v>6</v>
      </c>
      <c r="F12" s="8" t="s">
        <v>12</v>
      </c>
      <c r="G12" s="26">
        <v>10.199999999999999</v>
      </c>
      <c r="H12" s="26"/>
      <c r="I12" s="9">
        <v>700</v>
      </c>
      <c r="J12" s="9">
        <v>200</v>
      </c>
      <c r="K12" s="19">
        <v>0.12708333333333333</v>
      </c>
      <c r="L12" s="19">
        <v>0.23402777777777781</v>
      </c>
      <c r="P12" s="9">
        <v>4.7</v>
      </c>
    </row>
    <row r="13" spans="1:16" s="12" customFormat="1" x14ac:dyDescent="0.25">
      <c r="A13" s="12">
        <v>7</v>
      </c>
      <c r="B13" s="10">
        <v>40561</v>
      </c>
      <c r="C13" s="11" t="s">
        <v>4</v>
      </c>
      <c r="D13" s="12" t="s">
        <v>2</v>
      </c>
      <c r="E13" s="11" t="s">
        <v>6</v>
      </c>
      <c r="F13" s="11" t="s">
        <v>13</v>
      </c>
      <c r="G13" s="17">
        <v>7.6</v>
      </c>
      <c r="H13" s="17"/>
      <c r="I13" s="12">
        <v>600</v>
      </c>
      <c r="J13" s="12">
        <v>450</v>
      </c>
      <c r="K13" s="18"/>
      <c r="L13" s="18">
        <v>0.36041666666666666</v>
      </c>
      <c r="M13" s="13"/>
      <c r="N13" s="13"/>
      <c r="P13" s="12">
        <v>3</v>
      </c>
    </row>
    <row r="14" spans="1:16" s="9" customFormat="1" x14ac:dyDescent="0.25">
      <c r="A14" s="9">
        <v>8</v>
      </c>
      <c r="B14" s="7">
        <v>40562</v>
      </c>
      <c r="C14" s="8" t="s">
        <v>4</v>
      </c>
      <c r="D14" s="9" t="s">
        <v>2</v>
      </c>
      <c r="E14" s="8" t="s">
        <v>6</v>
      </c>
      <c r="F14" s="8" t="s">
        <v>14</v>
      </c>
      <c r="G14" s="26">
        <v>8.8000000000000007</v>
      </c>
      <c r="H14" s="26"/>
      <c r="I14" s="9">
        <v>400</v>
      </c>
      <c r="J14" s="9">
        <v>500</v>
      </c>
      <c r="K14" s="19"/>
      <c r="L14" s="19">
        <v>0.21388888888888891</v>
      </c>
      <c r="P14" s="9">
        <v>2</v>
      </c>
    </row>
    <row r="15" spans="1:16" s="12" customFormat="1" x14ac:dyDescent="0.25">
      <c r="A15" s="12">
        <v>9</v>
      </c>
      <c r="B15" s="10">
        <v>40563</v>
      </c>
      <c r="C15" s="11" t="s">
        <v>4</v>
      </c>
      <c r="D15" s="12" t="s">
        <v>2</v>
      </c>
      <c r="E15" s="11" t="s">
        <v>6</v>
      </c>
      <c r="F15" s="11" t="s">
        <v>16</v>
      </c>
      <c r="G15" s="17">
        <v>20.100000000000001</v>
      </c>
      <c r="H15" s="17"/>
      <c r="I15" s="12">
        <v>450</v>
      </c>
      <c r="J15" s="12">
        <v>900</v>
      </c>
      <c r="K15" s="18"/>
      <c r="L15" s="18">
        <v>0.3972222222222222</v>
      </c>
      <c r="P15" s="12">
        <v>5</v>
      </c>
    </row>
    <row r="16" spans="1:16" s="9" customFormat="1" x14ac:dyDescent="0.25">
      <c r="A16" s="9">
        <v>10</v>
      </c>
      <c r="B16" s="7">
        <v>40564</v>
      </c>
      <c r="C16" s="8" t="s">
        <v>4</v>
      </c>
      <c r="D16" s="9" t="s">
        <v>15</v>
      </c>
      <c r="E16" s="8" t="s">
        <v>18</v>
      </c>
      <c r="F16" s="8" t="s">
        <v>17</v>
      </c>
      <c r="G16" s="26"/>
      <c r="H16" s="26"/>
      <c r="K16" s="19"/>
      <c r="L16" s="19"/>
    </row>
    <row r="17" spans="1:14" x14ac:dyDescent="0.25">
      <c r="A17" s="12">
        <v>11</v>
      </c>
      <c r="B17" s="10">
        <v>40565</v>
      </c>
      <c r="C17" s="11" t="s">
        <v>4</v>
      </c>
      <c r="D17" s="12" t="s">
        <v>15</v>
      </c>
      <c r="E17" s="1" t="s">
        <v>23</v>
      </c>
      <c r="K17" s="20"/>
      <c r="L17" s="20"/>
    </row>
    <row r="18" spans="1:14" s="9" customFormat="1" x14ac:dyDescent="0.25">
      <c r="A18" s="9">
        <v>12</v>
      </c>
      <c r="B18" s="7">
        <v>40566</v>
      </c>
      <c r="C18" s="8" t="s">
        <v>4</v>
      </c>
      <c r="D18" s="9" t="s">
        <v>2</v>
      </c>
      <c r="E18" s="8" t="s">
        <v>24</v>
      </c>
      <c r="F18" s="8" t="s">
        <v>25</v>
      </c>
      <c r="G18" s="26"/>
      <c r="H18" s="26"/>
      <c r="K18" s="19"/>
      <c r="L18" s="19"/>
    </row>
    <row r="19" spans="1:14" x14ac:dyDescent="0.25">
      <c r="A19" s="12">
        <v>13</v>
      </c>
      <c r="B19" s="10">
        <v>40567</v>
      </c>
      <c r="C19" s="11" t="s">
        <v>4</v>
      </c>
      <c r="D19" s="12" t="s">
        <v>2</v>
      </c>
      <c r="E19" s="1" t="s">
        <v>24</v>
      </c>
      <c r="F19" s="1" t="s">
        <v>26</v>
      </c>
      <c r="K19" s="20"/>
      <c r="L19" s="20"/>
    </row>
    <row r="20" spans="1:14" s="9" customFormat="1" x14ac:dyDescent="0.25">
      <c r="A20" s="9">
        <v>14</v>
      </c>
      <c r="B20" s="7">
        <v>40568</v>
      </c>
      <c r="C20" s="8" t="s">
        <v>4</v>
      </c>
      <c r="D20" s="9" t="s">
        <v>15</v>
      </c>
      <c r="E20" s="8" t="s">
        <v>23</v>
      </c>
      <c r="G20" s="26"/>
      <c r="H20" s="26"/>
      <c r="K20" s="19"/>
      <c r="L20" s="19"/>
    </row>
    <row r="21" spans="1:14" x14ac:dyDescent="0.25">
      <c r="A21" s="12">
        <v>15</v>
      </c>
      <c r="B21" s="10">
        <v>40569</v>
      </c>
      <c r="C21" s="11" t="s">
        <v>4</v>
      </c>
      <c r="D21" s="12" t="s">
        <v>28</v>
      </c>
      <c r="E21" s="1" t="s">
        <v>32</v>
      </c>
      <c r="F21" s="1" t="s">
        <v>29</v>
      </c>
      <c r="H21" s="40">
        <v>49.6</v>
      </c>
      <c r="I21">
        <v>500</v>
      </c>
      <c r="J21">
        <v>500</v>
      </c>
      <c r="K21" s="20">
        <v>0.16319444444444445</v>
      </c>
      <c r="L21" s="20">
        <v>0.24722222222222223</v>
      </c>
      <c r="M21" s="17">
        <f>H21/(HOUR(K21)+MINUTE(K21)/60)</f>
        <v>12.663829787234043</v>
      </c>
      <c r="N21" s="17"/>
    </row>
    <row r="22" spans="1:14" s="9" customFormat="1" x14ac:dyDescent="0.25">
      <c r="A22" s="9">
        <v>16</v>
      </c>
      <c r="B22" s="7">
        <v>40570</v>
      </c>
      <c r="C22" s="8" t="s">
        <v>4</v>
      </c>
      <c r="D22" s="9" t="s">
        <v>28</v>
      </c>
      <c r="E22" s="8" t="s">
        <v>32</v>
      </c>
      <c r="F22" s="8" t="s">
        <v>30</v>
      </c>
      <c r="G22" s="26"/>
      <c r="H22" s="26">
        <v>77.2</v>
      </c>
      <c r="I22" s="9">
        <v>750</v>
      </c>
      <c r="J22" s="9">
        <v>800</v>
      </c>
      <c r="K22" s="19"/>
      <c r="L22" s="19">
        <v>0.30902777777777779</v>
      </c>
      <c r="M22" s="26"/>
      <c r="N22" s="26"/>
    </row>
    <row r="23" spans="1:14" x14ac:dyDescent="0.25">
      <c r="A23" s="12">
        <v>17</v>
      </c>
      <c r="B23" s="10">
        <v>40571</v>
      </c>
      <c r="C23" s="11" t="s">
        <v>4</v>
      </c>
      <c r="D23" s="12" t="s">
        <v>28</v>
      </c>
      <c r="E23" s="1" t="s">
        <v>32</v>
      </c>
      <c r="F23" s="1" t="s">
        <v>31</v>
      </c>
      <c r="H23" s="40">
        <v>66.8</v>
      </c>
      <c r="I23">
        <v>500</v>
      </c>
      <c r="J23">
        <v>400</v>
      </c>
      <c r="K23" s="20">
        <v>0.1875</v>
      </c>
      <c r="L23" s="20">
        <v>0.23124999999999998</v>
      </c>
      <c r="M23" s="17">
        <f t="shared" ref="M23:M27" si="2">H23/(HOUR(K23)+MINUTE(K23)/60)</f>
        <v>14.844444444444443</v>
      </c>
      <c r="N23" s="17"/>
    </row>
    <row r="24" spans="1:14" s="15" customFormat="1" x14ac:dyDescent="0.25">
      <c r="A24" s="9">
        <v>18</v>
      </c>
      <c r="B24" s="7">
        <v>40572</v>
      </c>
      <c r="C24" s="14" t="s">
        <v>4</v>
      </c>
      <c r="D24" s="15" t="s">
        <v>28</v>
      </c>
      <c r="E24" s="14" t="s">
        <v>32</v>
      </c>
      <c r="F24" s="14" t="s">
        <v>38</v>
      </c>
      <c r="G24" s="39"/>
      <c r="H24" s="39">
        <v>63.1</v>
      </c>
      <c r="I24" s="15">
        <v>300</v>
      </c>
      <c r="J24" s="15">
        <v>400</v>
      </c>
      <c r="K24" s="21">
        <v>0.19791666666666666</v>
      </c>
      <c r="L24" s="21">
        <v>0.25972222222222224</v>
      </c>
      <c r="M24" s="39">
        <f t="shared" si="2"/>
        <v>13.284210526315789</v>
      </c>
      <c r="N24" s="39"/>
    </row>
    <row r="25" spans="1:14" x14ac:dyDescent="0.25">
      <c r="A25" s="12">
        <v>19</v>
      </c>
      <c r="B25" s="10">
        <v>40573</v>
      </c>
      <c r="C25" s="11" t="s">
        <v>4</v>
      </c>
      <c r="D25" s="12" t="s">
        <v>28</v>
      </c>
      <c r="E25" s="1" t="s">
        <v>32</v>
      </c>
      <c r="F25" s="1" t="s">
        <v>39</v>
      </c>
      <c r="H25" s="40">
        <v>76.099999999999994</v>
      </c>
      <c r="I25">
        <v>500</v>
      </c>
      <c r="J25">
        <v>520</v>
      </c>
      <c r="K25" s="20">
        <v>0.26597222222222222</v>
      </c>
      <c r="L25" s="20">
        <v>0.3833333333333333</v>
      </c>
      <c r="M25" s="40">
        <f t="shared" si="2"/>
        <v>11.921671018276761</v>
      </c>
      <c r="N25" s="40"/>
    </row>
    <row r="26" spans="1:14" s="15" customFormat="1" x14ac:dyDescent="0.25">
      <c r="A26" s="9">
        <v>20</v>
      </c>
      <c r="B26" s="7">
        <v>40574</v>
      </c>
      <c r="C26" s="14" t="s">
        <v>4</v>
      </c>
      <c r="D26" s="15" t="s">
        <v>28</v>
      </c>
      <c r="E26" s="14" t="s">
        <v>32</v>
      </c>
      <c r="F26" s="14" t="s">
        <v>40</v>
      </c>
      <c r="G26" s="39"/>
      <c r="H26" s="39">
        <v>53.5</v>
      </c>
      <c r="I26" s="15">
        <v>500</v>
      </c>
      <c r="J26" s="15">
        <v>380</v>
      </c>
      <c r="K26" s="21">
        <v>0.2590277777777778</v>
      </c>
      <c r="L26" s="21">
        <v>0.4291666666666667</v>
      </c>
      <c r="M26" s="39">
        <f t="shared" si="2"/>
        <v>8.6058981233243959</v>
      </c>
      <c r="N26" s="39"/>
    </row>
    <row r="27" spans="1:14" x14ac:dyDescent="0.25">
      <c r="A27" s="12">
        <v>21</v>
      </c>
      <c r="B27" s="10">
        <v>40575</v>
      </c>
      <c r="C27" s="11" t="s">
        <v>4</v>
      </c>
      <c r="D27" s="12" t="s">
        <v>28</v>
      </c>
      <c r="E27" s="1" t="s">
        <v>32</v>
      </c>
      <c r="F27" s="1" t="s">
        <v>41</v>
      </c>
      <c r="H27" s="40">
        <v>88.8</v>
      </c>
      <c r="I27">
        <v>700</v>
      </c>
      <c r="J27">
        <v>650</v>
      </c>
      <c r="K27" s="20">
        <v>0.31736111111111115</v>
      </c>
      <c r="L27" s="20">
        <v>0.3756944444444445</v>
      </c>
      <c r="M27" s="40">
        <f t="shared" si="2"/>
        <v>11.658643326039385</v>
      </c>
      <c r="N27" s="40"/>
    </row>
    <row r="28" spans="1:14" s="15" customFormat="1" x14ac:dyDescent="0.25">
      <c r="A28" s="9">
        <v>22</v>
      </c>
      <c r="B28" s="7">
        <v>40576</v>
      </c>
      <c r="C28" s="14" t="s">
        <v>44</v>
      </c>
      <c r="D28" s="15" t="s">
        <v>58</v>
      </c>
      <c r="E28" s="14" t="s">
        <v>32</v>
      </c>
      <c r="F28" s="14" t="s">
        <v>55</v>
      </c>
      <c r="G28" s="39"/>
      <c r="H28" s="39"/>
      <c r="K28" s="21"/>
      <c r="L28" s="21"/>
      <c r="M28" s="39"/>
      <c r="N28" s="39"/>
    </row>
    <row r="29" spans="1:14" x14ac:dyDescent="0.25">
      <c r="A29" s="12">
        <v>23</v>
      </c>
      <c r="B29" s="10">
        <v>40577</v>
      </c>
      <c r="C29" s="1" t="s">
        <v>44</v>
      </c>
      <c r="D29" s="12" t="s">
        <v>58</v>
      </c>
      <c r="E29" s="1" t="s">
        <v>32</v>
      </c>
      <c r="F29" s="1" t="s">
        <v>55</v>
      </c>
      <c r="K29" s="20"/>
      <c r="L29" s="20"/>
      <c r="M29" s="40"/>
      <c r="N29" s="40"/>
    </row>
    <row r="30" spans="1:14" s="9" customFormat="1" x14ac:dyDescent="0.25">
      <c r="A30" s="9">
        <v>24</v>
      </c>
      <c r="B30" s="7">
        <v>40578</v>
      </c>
      <c r="C30" s="8" t="s">
        <v>44</v>
      </c>
      <c r="D30" s="9" t="s">
        <v>57</v>
      </c>
      <c r="E30" s="14" t="s">
        <v>32</v>
      </c>
      <c r="F30" s="8" t="s">
        <v>56</v>
      </c>
      <c r="G30" s="26"/>
      <c r="H30" s="26"/>
      <c r="K30" s="19"/>
      <c r="L30" s="19"/>
      <c r="M30" s="26"/>
      <c r="N30" s="26"/>
    </row>
    <row r="31" spans="1:14" x14ac:dyDescent="0.25">
      <c r="A31" s="12">
        <v>25</v>
      </c>
      <c r="B31" s="10">
        <v>40579</v>
      </c>
      <c r="C31" s="1" t="s">
        <v>44</v>
      </c>
      <c r="D31" t="s">
        <v>60</v>
      </c>
      <c r="F31" s="1" t="s">
        <v>59</v>
      </c>
    </row>
    <row r="32" spans="1:14" s="9" customFormat="1" x14ac:dyDescent="0.25">
      <c r="A32" s="9">
        <v>26</v>
      </c>
      <c r="B32" s="7">
        <v>40580</v>
      </c>
      <c r="C32" s="8" t="s">
        <v>44</v>
      </c>
      <c r="D32" s="9" t="s">
        <v>60</v>
      </c>
      <c r="F32" s="9" t="s">
        <v>59</v>
      </c>
      <c r="G32" s="26"/>
      <c r="H32" s="26"/>
    </row>
    <row r="33" spans="1:14" x14ac:dyDescent="0.25">
      <c r="A33" s="12">
        <v>27</v>
      </c>
      <c r="B33" s="10">
        <v>40581</v>
      </c>
      <c r="C33" s="1" t="s">
        <v>44</v>
      </c>
      <c r="D33" t="s">
        <v>60</v>
      </c>
      <c r="F33" s="1" t="s">
        <v>59</v>
      </c>
    </row>
    <row r="34" spans="1:14" s="9" customFormat="1" x14ac:dyDescent="0.25">
      <c r="A34" s="9">
        <v>28</v>
      </c>
      <c r="B34" s="7">
        <v>40582</v>
      </c>
      <c r="C34" s="8" t="s">
        <v>44</v>
      </c>
      <c r="D34" s="9" t="s">
        <v>28</v>
      </c>
      <c r="E34" s="14" t="s">
        <v>42</v>
      </c>
      <c r="F34" s="14" t="s">
        <v>43</v>
      </c>
      <c r="G34" s="39"/>
      <c r="H34" s="39">
        <v>94.9</v>
      </c>
      <c r="I34" s="15">
        <v>200</v>
      </c>
      <c r="J34" s="15">
        <v>200</v>
      </c>
      <c r="K34" s="21">
        <v>0.25972222222222224</v>
      </c>
      <c r="L34" s="21">
        <v>0.31944444444444448</v>
      </c>
      <c r="M34" s="39">
        <f t="shared" ref="M34:M36" si="3">H34/(HOUR(K34)+MINUTE(K34)/60)</f>
        <v>15.224598930481283</v>
      </c>
      <c r="N34" s="39" t="s">
        <v>96</v>
      </c>
    </row>
    <row r="35" spans="1:14" x14ac:dyDescent="0.25">
      <c r="A35" s="12">
        <v>29</v>
      </c>
      <c r="B35" s="10">
        <v>40583</v>
      </c>
      <c r="C35" s="1" t="s">
        <v>44</v>
      </c>
      <c r="D35" t="s">
        <v>28</v>
      </c>
      <c r="E35" s="1" t="s">
        <v>42</v>
      </c>
      <c r="F35" s="1" t="s">
        <v>45</v>
      </c>
      <c r="H35" s="40">
        <v>46.9</v>
      </c>
      <c r="I35">
        <v>300</v>
      </c>
      <c r="J35">
        <v>50</v>
      </c>
      <c r="K35" s="20">
        <v>0.14861111111111111</v>
      </c>
      <c r="L35" s="20">
        <v>0.24444444444444446</v>
      </c>
      <c r="M35" s="40">
        <f t="shared" si="3"/>
        <v>13.149532710280374</v>
      </c>
      <c r="N35" s="40" t="s">
        <v>47</v>
      </c>
    </row>
    <row r="36" spans="1:14" s="9" customFormat="1" x14ac:dyDescent="0.25">
      <c r="A36" s="9">
        <v>30</v>
      </c>
      <c r="B36" s="7">
        <v>40584</v>
      </c>
      <c r="C36" s="8" t="s">
        <v>44</v>
      </c>
      <c r="D36" s="9" t="s">
        <v>28</v>
      </c>
      <c r="E36" s="8" t="s">
        <v>42</v>
      </c>
      <c r="F36" s="8" t="s">
        <v>46</v>
      </c>
      <c r="G36" s="26"/>
      <c r="H36" s="26">
        <v>64.8</v>
      </c>
      <c r="I36" s="9">
        <v>300</v>
      </c>
      <c r="J36" s="9">
        <v>450</v>
      </c>
      <c r="K36" s="19">
        <v>0.16458333333333333</v>
      </c>
      <c r="L36" s="19">
        <v>0.25069444444444444</v>
      </c>
      <c r="M36" s="26">
        <f t="shared" si="3"/>
        <v>16.405063291139239</v>
      </c>
      <c r="N36" s="26" t="s">
        <v>47</v>
      </c>
    </row>
    <row r="37" spans="1:14" x14ac:dyDescent="0.25">
      <c r="A37" s="12">
        <v>31</v>
      </c>
      <c r="B37" s="10">
        <v>40585</v>
      </c>
      <c r="C37" s="1" t="s">
        <v>44</v>
      </c>
      <c r="D37" t="s">
        <v>60</v>
      </c>
      <c r="F37" s="1" t="s">
        <v>61</v>
      </c>
    </row>
    <row r="38" spans="1:14" s="9" customFormat="1" x14ac:dyDescent="0.25">
      <c r="A38" s="9">
        <v>32</v>
      </c>
      <c r="B38" s="7">
        <v>40586</v>
      </c>
      <c r="C38" s="8" t="s">
        <v>44</v>
      </c>
      <c r="D38" s="9" t="s">
        <v>60</v>
      </c>
      <c r="E38" s="8"/>
      <c r="F38" s="8" t="s">
        <v>61</v>
      </c>
      <c r="G38" s="26"/>
      <c r="H38" s="26"/>
    </row>
    <row r="39" spans="1:14" x14ac:dyDescent="0.25">
      <c r="A39" s="12">
        <v>33</v>
      </c>
      <c r="B39" s="10">
        <v>40587</v>
      </c>
      <c r="C39" s="1" t="s">
        <v>44</v>
      </c>
      <c r="D39" t="s">
        <v>28</v>
      </c>
      <c r="E39" s="1" t="s">
        <v>50</v>
      </c>
      <c r="F39" s="1" t="s">
        <v>49</v>
      </c>
      <c r="H39" s="40">
        <v>83.6</v>
      </c>
      <c r="I39">
        <v>700</v>
      </c>
      <c r="J39">
        <v>700</v>
      </c>
      <c r="K39" s="20">
        <v>0.29305555555555557</v>
      </c>
      <c r="L39" s="20">
        <v>0.38680555555555557</v>
      </c>
      <c r="M39" s="17">
        <f>H39/(HOUR(K39)+MINUTE(K39)/60)</f>
        <v>11.886255924170616</v>
      </c>
      <c r="N39" s="40" t="s">
        <v>97</v>
      </c>
    </row>
    <row r="40" spans="1:14" s="56" customFormat="1" x14ac:dyDescent="0.25">
      <c r="A40" s="9">
        <v>34</v>
      </c>
      <c r="B40" s="54">
        <v>40588</v>
      </c>
      <c r="C40" s="55" t="s">
        <v>44</v>
      </c>
      <c r="E40" s="55" t="s">
        <v>50</v>
      </c>
      <c r="F40" s="55" t="s">
        <v>53</v>
      </c>
      <c r="G40" s="58"/>
      <c r="H40" s="58"/>
      <c r="K40" s="57"/>
      <c r="L40" s="57"/>
      <c r="M40" s="58"/>
      <c r="N40" s="58"/>
    </row>
    <row r="41" spans="1:14" x14ac:dyDescent="0.25">
      <c r="A41" s="12">
        <v>35</v>
      </c>
      <c r="B41" s="10">
        <v>40589</v>
      </c>
      <c r="C41" s="1" t="s">
        <v>44</v>
      </c>
      <c r="D41" t="s">
        <v>28</v>
      </c>
      <c r="E41" s="1" t="s">
        <v>50</v>
      </c>
      <c r="F41" s="1" t="s">
        <v>68</v>
      </c>
      <c r="H41" s="40">
        <v>53.4</v>
      </c>
      <c r="I41">
        <v>700</v>
      </c>
      <c r="J41">
        <v>600</v>
      </c>
      <c r="K41" s="20">
        <v>0.22430555555555556</v>
      </c>
      <c r="L41" s="20">
        <v>0.32708333333333334</v>
      </c>
      <c r="M41" s="17">
        <f>H41/(HOUR(K41)+MINUTE(K41)/60)</f>
        <v>9.9195046439628474</v>
      </c>
      <c r="N41" s="40" t="s">
        <v>51</v>
      </c>
    </row>
    <row r="42" spans="1:14" s="56" customFormat="1" x14ac:dyDescent="0.25">
      <c r="A42" s="9">
        <v>36</v>
      </c>
      <c r="B42" s="54">
        <v>40590</v>
      </c>
      <c r="C42" s="55" t="s">
        <v>44</v>
      </c>
      <c r="D42" s="56" t="s">
        <v>2</v>
      </c>
      <c r="E42" s="55" t="s">
        <v>50</v>
      </c>
      <c r="F42" s="55" t="s">
        <v>69</v>
      </c>
      <c r="G42" s="58">
        <v>10.5</v>
      </c>
      <c r="H42" s="58"/>
      <c r="I42" s="56">
        <v>975</v>
      </c>
      <c r="J42" s="56">
        <v>475</v>
      </c>
      <c r="K42" s="57">
        <v>0.12361111111111112</v>
      </c>
      <c r="L42" s="57">
        <v>0.1388888888888889</v>
      </c>
      <c r="M42" s="58"/>
      <c r="N42" s="58"/>
    </row>
    <row r="43" spans="1:14" x14ac:dyDescent="0.25">
      <c r="A43" s="12">
        <v>37</v>
      </c>
      <c r="B43" s="10">
        <v>40591</v>
      </c>
      <c r="C43" s="1" t="s">
        <v>44</v>
      </c>
      <c r="D43" t="s">
        <v>2</v>
      </c>
      <c r="E43" s="1" t="s">
        <v>50</v>
      </c>
      <c r="F43" s="1" t="s">
        <v>52</v>
      </c>
      <c r="G43" s="40">
        <v>24.4</v>
      </c>
      <c r="I43">
        <v>675</v>
      </c>
      <c r="J43">
        <v>1075</v>
      </c>
      <c r="K43" s="20">
        <v>0.23680555555555557</v>
      </c>
      <c r="L43" s="20">
        <v>0.27499999999999997</v>
      </c>
      <c r="M43" s="40"/>
      <c r="N43" s="40"/>
    </row>
    <row r="44" spans="1:14" s="56" customFormat="1" x14ac:dyDescent="0.25">
      <c r="A44" s="9">
        <v>38</v>
      </c>
      <c r="B44" s="54">
        <v>40592</v>
      </c>
      <c r="C44" s="55" t="s">
        <v>44</v>
      </c>
      <c r="D44" s="56" t="s">
        <v>2</v>
      </c>
      <c r="E44" s="55" t="s">
        <v>50</v>
      </c>
      <c r="F44" s="55" t="s">
        <v>64</v>
      </c>
      <c r="G44" s="58">
        <v>18.2</v>
      </c>
      <c r="H44" s="58"/>
      <c r="I44" s="56">
        <v>350</v>
      </c>
      <c r="J44" s="56">
        <v>300</v>
      </c>
      <c r="K44" s="57">
        <v>0.17013888888888887</v>
      </c>
      <c r="L44" s="57">
        <v>0.19930555555555554</v>
      </c>
      <c r="M44" s="58"/>
      <c r="N44" s="58"/>
    </row>
    <row r="45" spans="1:14" x14ac:dyDescent="0.25">
      <c r="A45" s="12">
        <v>39</v>
      </c>
      <c r="B45" s="10">
        <v>40593</v>
      </c>
      <c r="C45" s="1" t="s">
        <v>44</v>
      </c>
      <c r="D45" t="s">
        <v>2</v>
      </c>
      <c r="E45" s="1" t="s">
        <v>50</v>
      </c>
      <c r="F45" s="1" t="s">
        <v>54</v>
      </c>
      <c r="G45" s="40">
        <v>19.2</v>
      </c>
      <c r="I45">
        <v>250</v>
      </c>
      <c r="J45">
        <v>250</v>
      </c>
      <c r="K45" s="18">
        <v>0.17708333333333334</v>
      </c>
      <c r="L45" s="18">
        <v>0.19444444444444445</v>
      </c>
    </row>
    <row r="46" spans="1:14" s="56" customFormat="1" x14ac:dyDescent="0.25">
      <c r="A46" s="9">
        <v>40</v>
      </c>
      <c r="B46" s="54">
        <v>40594</v>
      </c>
      <c r="C46" s="55" t="s">
        <v>44</v>
      </c>
      <c r="D46" s="56" t="s">
        <v>2</v>
      </c>
      <c r="E46" s="55" t="s">
        <v>50</v>
      </c>
      <c r="F46" s="55" t="s">
        <v>63</v>
      </c>
      <c r="G46" s="58">
        <v>18.100000000000001</v>
      </c>
      <c r="H46" s="58"/>
      <c r="I46" s="56">
        <v>625</v>
      </c>
      <c r="J46" s="56">
        <v>225</v>
      </c>
      <c r="K46" s="57">
        <v>0.17916666666666667</v>
      </c>
      <c r="L46" s="57">
        <v>0.21875</v>
      </c>
    </row>
    <row r="47" spans="1:14" x14ac:dyDescent="0.25">
      <c r="A47" s="12">
        <v>41</v>
      </c>
      <c r="B47" s="10">
        <v>40595</v>
      </c>
      <c r="C47" s="1" t="s">
        <v>44</v>
      </c>
      <c r="D47" t="s">
        <v>2</v>
      </c>
      <c r="E47" s="1" t="s">
        <v>50</v>
      </c>
      <c r="F47" s="1" t="s">
        <v>62</v>
      </c>
      <c r="G47" s="40">
        <v>22</v>
      </c>
      <c r="I47">
        <v>650</v>
      </c>
      <c r="J47">
        <v>1150</v>
      </c>
      <c r="K47" s="47">
        <v>0.17430555555555557</v>
      </c>
      <c r="L47" s="47">
        <v>0.3125</v>
      </c>
    </row>
    <row r="48" spans="1:14" s="56" customFormat="1" x14ac:dyDescent="0.25">
      <c r="A48" s="9">
        <v>42</v>
      </c>
      <c r="B48" s="54">
        <v>40596</v>
      </c>
      <c r="C48" s="55" t="s">
        <v>44</v>
      </c>
      <c r="D48" s="56" t="s">
        <v>2</v>
      </c>
      <c r="E48" s="55" t="s">
        <v>50</v>
      </c>
      <c r="F48" s="55" t="s">
        <v>65</v>
      </c>
      <c r="G48" s="58">
        <v>18.899999999999999</v>
      </c>
      <c r="H48" s="58"/>
      <c r="I48" s="56">
        <v>600</v>
      </c>
      <c r="J48" s="56">
        <v>450</v>
      </c>
      <c r="K48" s="57"/>
      <c r="L48" s="57"/>
      <c r="M48" s="58"/>
      <c r="N48" s="58"/>
    </row>
    <row r="49" spans="1:14" x14ac:dyDescent="0.25">
      <c r="A49" s="12">
        <v>43</v>
      </c>
      <c r="B49" s="10">
        <v>40597</v>
      </c>
      <c r="C49" s="1" t="s">
        <v>44</v>
      </c>
      <c r="D49" t="s">
        <v>2</v>
      </c>
      <c r="E49" s="1" t="s">
        <v>50</v>
      </c>
      <c r="F49" s="1" t="s">
        <v>66</v>
      </c>
      <c r="G49" s="40">
        <v>17.7</v>
      </c>
      <c r="I49">
        <v>680</v>
      </c>
      <c r="J49">
        <v>770</v>
      </c>
      <c r="K49" s="18"/>
      <c r="L49" s="18"/>
    </row>
    <row r="50" spans="1:14" s="56" customFormat="1" x14ac:dyDescent="0.25">
      <c r="A50" s="9">
        <v>44</v>
      </c>
      <c r="B50" s="54">
        <v>40598</v>
      </c>
      <c r="C50" s="55" t="s">
        <v>44</v>
      </c>
      <c r="D50" s="56" t="s">
        <v>2</v>
      </c>
      <c r="E50" s="55" t="s">
        <v>50</v>
      </c>
      <c r="F50" s="55" t="s">
        <v>67</v>
      </c>
      <c r="G50" s="58">
        <v>11.6</v>
      </c>
      <c r="H50" s="58"/>
      <c r="I50" s="56">
        <v>325</v>
      </c>
      <c r="J50" s="56">
        <v>300</v>
      </c>
      <c r="K50" s="57">
        <v>0.10833333333333334</v>
      </c>
      <c r="L50" s="57">
        <v>0.12222222222222223</v>
      </c>
    </row>
    <row r="51" spans="1:14" x14ac:dyDescent="0.25">
      <c r="A51" s="12">
        <v>45</v>
      </c>
      <c r="B51" s="10">
        <v>40599</v>
      </c>
      <c r="C51" s="1" t="s">
        <v>44</v>
      </c>
      <c r="D51" t="s">
        <v>20</v>
      </c>
      <c r="E51" s="1" t="s">
        <v>70</v>
      </c>
      <c r="K51" s="47"/>
      <c r="L51" s="47"/>
    </row>
    <row r="52" spans="1:14" s="56" customFormat="1" x14ac:dyDescent="0.25">
      <c r="A52" s="9">
        <v>46</v>
      </c>
      <c r="B52" s="54">
        <v>40600</v>
      </c>
      <c r="C52" s="55" t="s">
        <v>44</v>
      </c>
      <c r="D52" s="56" t="s">
        <v>15</v>
      </c>
      <c r="E52" s="55" t="s">
        <v>72</v>
      </c>
      <c r="F52" s="55"/>
      <c r="G52" s="58"/>
      <c r="H52" s="58"/>
      <c r="K52" s="57"/>
      <c r="L52" s="57"/>
      <c r="M52" s="58"/>
      <c r="N52" s="58"/>
    </row>
    <row r="53" spans="1:14" x14ac:dyDescent="0.25">
      <c r="A53" s="12">
        <v>47</v>
      </c>
      <c r="B53" s="10">
        <v>40601</v>
      </c>
      <c r="C53" s="1" t="s">
        <v>44</v>
      </c>
      <c r="D53" t="s">
        <v>15</v>
      </c>
      <c r="E53" s="1" t="s">
        <v>72</v>
      </c>
      <c r="K53" s="18"/>
      <c r="L53" s="18"/>
    </row>
    <row r="54" spans="1:14" s="56" customFormat="1" x14ac:dyDescent="0.25">
      <c r="A54" s="9">
        <v>48</v>
      </c>
      <c r="B54" s="54">
        <v>40602</v>
      </c>
      <c r="C54" s="55" t="s">
        <v>44</v>
      </c>
      <c r="D54" s="56" t="s">
        <v>28</v>
      </c>
      <c r="E54" s="55" t="s">
        <v>84</v>
      </c>
      <c r="F54" s="55" t="s">
        <v>71</v>
      </c>
      <c r="G54" s="58"/>
      <c r="H54" s="58">
        <v>48.5</v>
      </c>
      <c r="I54" s="56">
        <v>300</v>
      </c>
      <c r="J54" s="56">
        <v>250</v>
      </c>
      <c r="K54" s="57">
        <v>0.16180555555555556</v>
      </c>
      <c r="L54" s="57">
        <v>0.19097222222222221</v>
      </c>
      <c r="M54" s="58">
        <f>H54/(HOUR(K54)+MINUTE(K54)/60)</f>
        <v>12.489270386266094</v>
      </c>
      <c r="N54" s="56" t="s">
        <v>95</v>
      </c>
    </row>
    <row r="55" spans="1:14" x14ac:dyDescent="0.25">
      <c r="A55" s="12">
        <v>49</v>
      </c>
      <c r="B55" s="10">
        <v>40603</v>
      </c>
      <c r="C55" s="1" t="s">
        <v>44</v>
      </c>
      <c r="D55" t="s">
        <v>28</v>
      </c>
      <c r="E55" s="1" t="s">
        <v>84</v>
      </c>
      <c r="F55" s="1" t="s">
        <v>73</v>
      </c>
      <c r="H55" s="40">
        <v>41.7</v>
      </c>
      <c r="I55">
        <v>250</v>
      </c>
      <c r="J55">
        <v>210</v>
      </c>
      <c r="K55" s="47">
        <v>0.12222222222222223</v>
      </c>
      <c r="L55" s="47">
        <v>0.14166666666666666</v>
      </c>
      <c r="M55" s="40">
        <f>H55/(HOUR(K55)+MINUTE(K55)/60)</f>
        <v>14.21590909090909</v>
      </c>
      <c r="N55" t="s">
        <v>94</v>
      </c>
    </row>
    <row r="56" spans="1:14" s="56" customFormat="1" x14ac:dyDescent="0.25">
      <c r="A56" s="9">
        <v>50</v>
      </c>
      <c r="B56" s="54">
        <v>40604</v>
      </c>
      <c r="C56" s="55" t="s">
        <v>44</v>
      </c>
      <c r="D56" s="56" t="s">
        <v>28</v>
      </c>
      <c r="E56" s="55" t="s">
        <v>84</v>
      </c>
      <c r="F56" s="55" t="s">
        <v>74</v>
      </c>
      <c r="G56" s="58">
        <v>7</v>
      </c>
      <c r="H56" s="58"/>
      <c r="I56" s="56">
        <v>350</v>
      </c>
      <c r="J56" s="56">
        <v>200</v>
      </c>
      <c r="K56" s="57"/>
      <c r="L56" s="57"/>
      <c r="M56" s="58"/>
      <c r="N56" s="58"/>
    </row>
    <row r="57" spans="1:14" x14ac:dyDescent="0.25">
      <c r="A57" s="12">
        <v>51</v>
      </c>
      <c r="B57" s="10">
        <v>40605</v>
      </c>
      <c r="C57" s="1" t="s">
        <v>44</v>
      </c>
      <c r="D57" t="s">
        <v>28</v>
      </c>
      <c r="E57" s="1" t="s">
        <v>84</v>
      </c>
      <c r="F57" s="1" t="s">
        <v>75</v>
      </c>
      <c r="G57" s="40">
        <v>8.4</v>
      </c>
      <c r="I57">
        <v>350</v>
      </c>
      <c r="J57">
        <v>350</v>
      </c>
      <c r="K57" s="18"/>
      <c r="L57" s="18"/>
    </row>
    <row r="58" spans="1:14" s="56" customFormat="1" x14ac:dyDescent="0.25">
      <c r="A58" s="9">
        <v>52</v>
      </c>
      <c r="B58" s="54">
        <v>40606</v>
      </c>
      <c r="C58" s="55" t="s">
        <v>44</v>
      </c>
      <c r="D58" s="56" t="s">
        <v>28</v>
      </c>
      <c r="E58" s="55" t="s">
        <v>84</v>
      </c>
      <c r="F58" s="55" t="s">
        <v>76</v>
      </c>
      <c r="G58" s="58">
        <v>19.2</v>
      </c>
      <c r="H58" s="58"/>
      <c r="I58" s="56">
        <v>750</v>
      </c>
      <c r="J58" s="56">
        <v>850</v>
      </c>
      <c r="K58" s="57"/>
      <c r="L58" s="57"/>
    </row>
    <row r="59" spans="1:14" x14ac:dyDescent="0.25">
      <c r="A59" s="12">
        <v>53</v>
      </c>
      <c r="B59" s="10">
        <v>40607</v>
      </c>
      <c r="C59" s="1" t="s">
        <v>44</v>
      </c>
      <c r="D59" t="s">
        <v>28</v>
      </c>
      <c r="E59" s="1" t="s">
        <v>84</v>
      </c>
      <c r="F59" s="1" t="s">
        <v>77</v>
      </c>
      <c r="G59" s="40">
        <v>18.2</v>
      </c>
      <c r="I59">
        <v>400</v>
      </c>
      <c r="J59">
        <v>750</v>
      </c>
      <c r="K59" s="47"/>
      <c r="L59" s="47"/>
    </row>
    <row r="60" spans="1:14" s="56" customFormat="1" x14ac:dyDescent="0.25">
      <c r="A60" s="9">
        <v>54</v>
      </c>
      <c r="B60" s="54">
        <v>40608</v>
      </c>
      <c r="C60" s="55" t="s">
        <v>44</v>
      </c>
      <c r="D60" s="56" t="s">
        <v>28</v>
      </c>
      <c r="E60" s="55" t="s">
        <v>84</v>
      </c>
      <c r="F60" s="55" t="s">
        <v>80</v>
      </c>
      <c r="G60" s="58"/>
      <c r="H60" s="58">
        <v>124</v>
      </c>
      <c r="I60" s="56">
        <v>700</v>
      </c>
      <c r="J60" s="56">
        <v>700</v>
      </c>
      <c r="K60" s="57"/>
      <c r="L60" s="57"/>
      <c r="M60" s="58"/>
      <c r="N60" s="58"/>
    </row>
    <row r="61" spans="1:14" x14ac:dyDescent="0.25">
      <c r="A61" s="12">
        <v>55</v>
      </c>
      <c r="B61" s="10">
        <v>40609</v>
      </c>
      <c r="C61" s="1" t="s">
        <v>44</v>
      </c>
      <c r="D61" t="s">
        <v>15</v>
      </c>
      <c r="E61" s="1" t="s">
        <v>72</v>
      </c>
    </row>
    <row r="62" spans="1:14" s="56" customFormat="1" x14ac:dyDescent="0.25">
      <c r="A62" s="9">
        <v>56</v>
      </c>
      <c r="B62" s="54">
        <v>40610</v>
      </c>
      <c r="C62" s="55" t="s">
        <v>44</v>
      </c>
      <c r="D62" s="56" t="s">
        <v>15</v>
      </c>
      <c r="E62" s="56" t="s">
        <v>72</v>
      </c>
      <c r="G62" s="58"/>
      <c r="H62" s="58"/>
    </row>
    <row r="63" spans="1:14" x14ac:dyDescent="0.25">
      <c r="A63" s="12">
        <v>57</v>
      </c>
      <c r="B63" s="10">
        <v>40611</v>
      </c>
      <c r="C63" s="1" t="s">
        <v>44</v>
      </c>
      <c r="D63" t="s">
        <v>15</v>
      </c>
      <c r="E63" s="1" t="s">
        <v>72</v>
      </c>
    </row>
    <row r="64" spans="1:14" s="56" customFormat="1" x14ac:dyDescent="0.25">
      <c r="A64" s="9">
        <v>58</v>
      </c>
      <c r="B64" s="54">
        <v>40612</v>
      </c>
      <c r="C64" s="55" t="s">
        <v>44</v>
      </c>
      <c r="D64" s="56" t="s">
        <v>28</v>
      </c>
      <c r="E64" s="55" t="s">
        <v>84</v>
      </c>
      <c r="F64" s="55" t="s">
        <v>78</v>
      </c>
      <c r="G64" s="58"/>
      <c r="H64" s="58">
        <v>74.599999999999994</v>
      </c>
      <c r="I64" s="56">
        <v>400</v>
      </c>
      <c r="J64" s="56">
        <v>250</v>
      </c>
      <c r="K64" s="57">
        <v>0.22847222222222222</v>
      </c>
      <c r="L64" s="57">
        <v>0.33958333333333335</v>
      </c>
      <c r="M64" s="58">
        <f>H64/(HOUR(K64)+MINUTE(K64)/60)</f>
        <v>13.604863221884496</v>
      </c>
      <c r="N64" s="56" t="s">
        <v>47</v>
      </c>
    </row>
    <row r="65" spans="1:16" s="61" customFormat="1" x14ac:dyDescent="0.25">
      <c r="A65" s="12">
        <v>59</v>
      </c>
      <c r="B65" s="59">
        <v>40613</v>
      </c>
      <c r="C65" s="60" t="s">
        <v>44</v>
      </c>
      <c r="D65" s="61" t="s">
        <v>28</v>
      </c>
      <c r="E65" s="60" t="s">
        <v>84</v>
      </c>
      <c r="F65" s="60" t="s">
        <v>81</v>
      </c>
      <c r="G65" s="63"/>
      <c r="H65" s="63">
        <v>97.7</v>
      </c>
      <c r="I65" s="61">
        <v>250</v>
      </c>
      <c r="J65" s="61">
        <v>350</v>
      </c>
      <c r="K65" s="62">
        <v>0.23333333333333331</v>
      </c>
      <c r="L65" s="62">
        <v>0.28958333333333336</v>
      </c>
      <c r="M65" s="63">
        <f>H65/(HOUR(K65)+MINUTE(K65)/60)</f>
        <v>17.446428571428573</v>
      </c>
      <c r="N65" s="61" t="s">
        <v>47</v>
      </c>
      <c r="P65" s="61">
        <v>4</v>
      </c>
    </row>
    <row r="66" spans="1:16" s="56" customFormat="1" x14ac:dyDescent="0.25">
      <c r="A66" s="9">
        <v>60</v>
      </c>
      <c r="B66" s="54">
        <v>40614</v>
      </c>
      <c r="C66" s="55" t="s">
        <v>44</v>
      </c>
      <c r="D66" s="56" t="s">
        <v>28</v>
      </c>
      <c r="E66" s="55" t="s">
        <v>84</v>
      </c>
      <c r="F66" s="55" t="s">
        <v>82</v>
      </c>
      <c r="G66" s="58"/>
      <c r="H66" s="58">
        <v>43.6</v>
      </c>
      <c r="I66" s="56">
        <v>250</v>
      </c>
      <c r="J66" s="56">
        <v>50</v>
      </c>
      <c r="K66" s="64">
        <v>0.12013888888888889</v>
      </c>
      <c r="L66" s="64">
        <v>0.15277777777777776</v>
      </c>
      <c r="M66" s="58">
        <f>H66/(HOUR(K66)+MINUTE(K66)/60)</f>
        <v>15.121387283236995</v>
      </c>
      <c r="N66" s="56" t="s">
        <v>47</v>
      </c>
    </row>
    <row r="67" spans="1:16" x14ac:dyDescent="0.25">
      <c r="A67" s="12">
        <v>61</v>
      </c>
      <c r="B67" s="10">
        <v>40615</v>
      </c>
      <c r="C67" s="1" t="s">
        <v>44</v>
      </c>
      <c r="D67" t="s">
        <v>15</v>
      </c>
      <c r="E67" s="1" t="s">
        <v>83</v>
      </c>
    </row>
    <row r="68" spans="1:16" s="56" customFormat="1" x14ac:dyDescent="0.25">
      <c r="A68" s="9">
        <v>62</v>
      </c>
      <c r="B68" s="54">
        <v>40616</v>
      </c>
      <c r="C68" s="55" t="s">
        <v>44</v>
      </c>
      <c r="D68" s="56" t="s">
        <v>15</v>
      </c>
      <c r="E68" s="55" t="s">
        <v>83</v>
      </c>
      <c r="F68" s="55"/>
      <c r="G68" s="58"/>
      <c r="H68" s="58"/>
    </row>
    <row r="69" spans="1:16" x14ac:dyDescent="0.25">
      <c r="A69" s="12">
        <v>63</v>
      </c>
      <c r="B69" s="10">
        <v>40617</v>
      </c>
      <c r="C69" s="1" t="s">
        <v>44</v>
      </c>
      <c r="D69" s="12" t="s">
        <v>2</v>
      </c>
      <c r="E69" s="60" t="s">
        <v>84</v>
      </c>
      <c r="F69" s="1" t="s">
        <v>85</v>
      </c>
      <c r="G69" s="40">
        <v>15.5</v>
      </c>
      <c r="I69" s="12">
        <v>500</v>
      </c>
      <c r="J69" s="12">
        <v>400</v>
      </c>
      <c r="K69" s="47">
        <v>0.14583333333333334</v>
      </c>
      <c r="L69" s="47">
        <v>0.20138888888888887</v>
      </c>
    </row>
    <row r="70" spans="1:16" s="56" customFormat="1" x14ac:dyDescent="0.25">
      <c r="A70" s="9">
        <v>64</v>
      </c>
      <c r="B70" s="54">
        <v>40618</v>
      </c>
      <c r="C70" s="55" t="s">
        <v>44</v>
      </c>
      <c r="D70" s="56" t="s">
        <v>2</v>
      </c>
      <c r="E70" s="55" t="s">
        <v>84</v>
      </c>
      <c r="F70" s="55" t="s">
        <v>86</v>
      </c>
      <c r="G70" s="58"/>
      <c r="H70" s="58"/>
    </row>
    <row r="71" spans="1:16" x14ac:dyDescent="0.25">
      <c r="A71" s="12">
        <v>65</v>
      </c>
      <c r="B71" s="10">
        <v>40619</v>
      </c>
      <c r="C71" s="1" t="s">
        <v>44</v>
      </c>
      <c r="D71" t="s">
        <v>2</v>
      </c>
      <c r="E71" s="60" t="s">
        <v>84</v>
      </c>
      <c r="F71" s="1" t="s">
        <v>87</v>
      </c>
      <c r="G71" s="40">
        <v>16.399999999999999</v>
      </c>
      <c r="I71">
        <v>700</v>
      </c>
      <c r="J71">
        <v>600</v>
      </c>
      <c r="K71" s="47">
        <v>0.22222222222222221</v>
      </c>
    </row>
    <row r="72" spans="1:16" s="56" customFormat="1" x14ac:dyDescent="0.25">
      <c r="A72" s="9">
        <v>66</v>
      </c>
      <c r="B72" s="54">
        <v>40620</v>
      </c>
      <c r="C72" s="55" t="s">
        <v>44</v>
      </c>
      <c r="D72" s="56" t="s">
        <v>2</v>
      </c>
      <c r="E72" s="55" t="s">
        <v>84</v>
      </c>
      <c r="F72" s="55" t="s">
        <v>88</v>
      </c>
      <c r="G72" s="58">
        <v>14.3</v>
      </c>
      <c r="H72" s="58"/>
      <c r="I72" s="56">
        <v>500</v>
      </c>
      <c r="J72" s="56">
        <v>850</v>
      </c>
      <c r="K72" s="64">
        <v>0.20694444444444446</v>
      </c>
    </row>
    <row r="73" spans="1:16" x14ac:dyDescent="0.25">
      <c r="A73" s="12">
        <v>67</v>
      </c>
      <c r="B73" s="10">
        <v>40621</v>
      </c>
      <c r="C73" s="1" t="s">
        <v>44</v>
      </c>
      <c r="D73" t="s">
        <v>15</v>
      </c>
      <c r="E73" s="1" t="s">
        <v>83</v>
      </c>
    </row>
    <row r="74" spans="1:16" s="56" customFormat="1" x14ac:dyDescent="0.25">
      <c r="A74" s="9">
        <v>68</v>
      </c>
      <c r="B74" s="54">
        <v>40622</v>
      </c>
      <c r="C74" s="55" t="s">
        <v>44</v>
      </c>
      <c r="D74" s="56" t="s">
        <v>2</v>
      </c>
      <c r="E74" s="55" t="s">
        <v>84</v>
      </c>
      <c r="F74" s="55" t="s">
        <v>89</v>
      </c>
      <c r="G74" s="58">
        <v>18.600000000000001</v>
      </c>
      <c r="H74" s="58"/>
      <c r="I74" s="56">
        <v>900</v>
      </c>
      <c r="J74" s="56">
        <v>900</v>
      </c>
      <c r="K74" s="64">
        <v>0.16874999999999998</v>
      </c>
      <c r="L74" s="64">
        <v>0.18055555555555555</v>
      </c>
    </row>
    <row r="75" spans="1:16" x14ac:dyDescent="0.25">
      <c r="A75" s="12">
        <v>69</v>
      </c>
      <c r="B75" s="10">
        <v>40623</v>
      </c>
      <c r="C75" s="1" t="s">
        <v>44</v>
      </c>
      <c r="D75" s="61" t="s">
        <v>28</v>
      </c>
      <c r="E75" s="1" t="s">
        <v>90</v>
      </c>
      <c r="F75" s="1" t="s">
        <v>91</v>
      </c>
      <c r="H75" s="40">
        <v>36</v>
      </c>
      <c r="I75">
        <v>150</v>
      </c>
      <c r="J75">
        <v>0</v>
      </c>
      <c r="K75" s="47">
        <v>0.1388888888888889</v>
      </c>
      <c r="L75" s="47">
        <v>0.15972222222222224</v>
      </c>
      <c r="M75" s="40">
        <f>H75/(HOUR(K75)+MINUTE(K75)/60)</f>
        <v>10.799999999999999</v>
      </c>
      <c r="N75" t="s">
        <v>51</v>
      </c>
    </row>
    <row r="76" spans="1:16" s="56" customFormat="1" x14ac:dyDescent="0.25">
      <c r="A76" s="9">
        <v>70</v>
      </c>
      <c r="B76" s="54">
        <v>40624</v>
      </c>
      <c r="C76" s="55" t="s">
        <v>44</v>
      </c>
      <c r="D76" s="56" t="s">
        <v>28</v>
      </c>
      <c r="E76" s="55" t="s">
        <v>90</v>
      </c>
      <c r="F76" s="55" t="s">
        <v>92</v>
      </c>
      <c r="G76" s="58">
        <v>5.9</v>
      </c>
      <c r="H76" s="58">
        <v>13.8</v>
      </c>
      <c r="I76" s="56">
        <v>275</v>
      </c>
      <c r="J76" s="56">
        <v>500</v>
      </c>
      <c r="K76" s="64">
        <v>0.12986111111111112</v>
      </c>
      <c r="L76" s="64">
        <v>0.25416666666666665</v>
      </c>
      <c r="M76" s="58"/>
      <c r="N76" s="56" t="s">
        <v>93</v>
      </c>
    </row>
    <row r="77" spans="1:16" x14ac:dyDescent="0.25">
      <c r="A77" s="12">
        <v>71</v>
      </c>
      <c r="B77" s="10">
        <v>40625</v>
      </c>
      <c r="C77" s="1" t="s">
        <v>44</v>
      </c>
      <c r="D77" s="12" t="s">
        <v>15</v>
      </c>
      <c r="E77" s="1" t="s">
        <v>90</v>
      </c>
      <c r="F77" s="1" t="s">
        <v>101</v>
      </c>
    </row>
    <row r="78" spans="1:16" s="56" customFormat="1" x14ac:dyDescent="0.25">
      <c r="A78" s="9">
        <v>72</v>
      </c>
      <c r="B78" s="54">
        <v>40626</v>
      </c>
      <c r="C78" s="55" t="s">
        <v>44</v>
      </c>
      <c r="D78" s="56" t="s">
        <v>15</v>
      </c>
      <c r="E78" s="55" t="s">
        <v>90</v>
      </c>
      <c r="F78" s="55" t="s">
        <v>101</v>
      </c>
      <c r="G78" s="58"/>
      <c r="H78" s="58"/>
      <c r="K78" s="64"/>
      <c r="L78" s="64"/>
      <c r="M78" s="58"/>
    </row>
    <row r="79" spans="1:16" x14ac:dyDescent="0.25">
      <c r="A79" s="12">
        <v>73</v>
      </c>
      <c r="B79" s="10">
        <v>40627</v>
      </c>
      <c r="C79" s="1" t="s">
        <v>44</v>
      </c>
      <c r="D79" t="s">
        <v>15</v>
      </c>
      <c r="E79" s="1" t="s">
        <v>90</v>
      </c>
      <c r="F79" s="1" t="s">
        <v>101</v>
      </c>
    </row>
    <row r="80" spans="1:16" s="56" customFormat="1" x14ac:dyDescent="0.25">
      <c r="A80" s="9">
        <v>74</v>
      </c>
      <c r="B80" s="54">
        <v>40628</v>
      </c>
      <c r="C80" s="55" t="s">
        <v>44</v>
      </c>
      <c r="D80" s="56" t="s">
        <v>20</v>
      </c>
      <c r="E80" s="55" t="s">
        <v>90</v>
      </c>
      <c r="F80" s="55" t="s">
        <v>100</v>
      </c>
      <c r="G80" s="58"/>
      <c r="H80" s="58"/>
    </row>
    <row r="81" spans="1:16" x14ac:dyDescent="0.25">
      <c r="A81" s="12">
        <v>75</v>
      </c>
      <c r="B81" s="10">
        <v>40629</v>
      </c>
      <c r="C81" s="1" t="s">
        <v>104</v>
      </c>
      <c r="D81" s="61" t="s">
        <v>28</v>
      </c>
      <c r="E81" s="1" t="s">
        <v>98</v>
      </c>
      <c r="F81" s="1" t="s">
        <v>99</v>
      </c>
      <c r="H81" s="40">
        <v>57.4</v>
      </c>
      <c r="I81">
        <v>350</v>
      </c>
      <c r="J81">
        <v>400</v>
      </c>
      <c r="K81" s="47">
        <v>0.18888888888888888</v>
      </c>
      <c r="L81" s="47">
        <v>0.23055555555555554</v>
      </c>
      <c r="M81" s="40">
        <f>H81/(HOUR(K81)+MINUTE(K81)/60)</f>
        <v>12.661764705882353</v>
      </c>
      <c r="N81" t="s">
        <v>51</v>
      </c>
    </row>
    <row r="82" spans="1:16" s="56" customFormat="1" x14ac:dyDescent="0.25">
      <c r="A82" s="9">
        <v>76</v>
      </c>
      <c r="B82" s="54">
        <v>40630</v>
      </c>
      <c r="C82" s="55" t="s">
        <v>104</v>
      </c>
      <c r="D82" s="56" t="s">
        <v>28</v>
      </c>
      <c r="E82" s="55" t="s">
        <v>98</v>
      </c>
      <c r="F82" s="55" t="s">
        <v>102</v>
      </c>
      <c r="G82" s="58"/>
      <c r="H82" s="58">
        <v>71.599999999999994</v>
      </c>
      <c r="I82" s="56">
        <v>700</v>
      </c>
      <c r="J82" s="56">
        <v>800</v>
      </c>
      <c r="K82" s="64">
        <v>0.24930555555555556</v>
      </c>
      <c r="L82" s="64">
        <v>0.2986111111111111</v>
      </c>
      <c r="M82" s="58">
        <f>H82/(HOUR(K82)+MINUTE(K82)/60)</f>
        <v>11.966573816155988</v>
      </c>
      <c r="N82" s="56" t="s">
        <v>51</v>
      </c>
    </row>
    <row r="83" spans="1:16" x14ac:dyDescent="0.25">
      <c r="A83" s="12">
        <v>77</v>
      </c>
      <c r="B83" s="10">
        <v>40631</v>
      </c>
      <c r="C83" s="1" t="s">
        <v>104</v>
      </c>
      <c r="D83" s="61" t="s">
        <v>20</v>
      </c>
      <c r="E83" s="1" t="s">
        <v>98</v>
      </c>
      <c r="F83" s="1" t="s">
        <v>103</v>
      </c>
    </row>
    <row r="84" spans="1:16" s="56" customFormat="1" x14ac:dyDescent="0.25">
      <c r="A84" s="9">
        <v>78</v>
      </c>
      <c r="B84" s="54">
        <v>40632</v>
      </c>
      <c r="C84" s="55" t="s">
        <v>104</v>
      </c>
      <c r="D84" s="56" t="s">
        <v>15</v>
      </c>
      <c r="E84" s="55" t="s">
        <v>115</v>
      </c>
      <c r="F84" s="55" t="s">
        <v>105</v>
      </c>
      <c r="G84" s="58"/>
      <c r="H84" s="58"/>
    </row>
    <row r="85" spans="1:16" x14ac:dyDescent="0.25">
      <c r="A85" s="12">
        <v>79</v>
      </c>
      <c r="B85" s="10">
        <v>40633</v>
      </c>
      <c r="C85" s="1" t="s">
        <v>104</v>
      </c>
      <c r="D85" s="61" t="s">
        <v>28</v>
      </c>
      <c r="E85" s="1" t="s">
        <v>115</v>
      </c>
      <c r="F85" s="1" t="s">
        <v>106</v>
      </c>
      <c r="G85" s="40">
        <v>8.1999999999999993</v>
      </c>
      <c r="H85" s="40">
        <v>33.4</v>
      </c>
      <c r="I85">
        <v>900</v>
      </c>
      <c r="J85">
        <v>550</v>
      </c>
      <c r="K85" s="47">
        <v>0.11875000000000001</v>
      </c>
      <c r="L85" s="47">
        <v>0.15555555555555556</v>
      </c>
      <c r="M85" s="40">
        <f t="shared" ref="M85:M90" si="4">H85/(HOUR(K85)+MINUTE(K85)/60)</f>
        <v>11.719298245614034</v>
      </c>
      <c r="N85" t="s">
        <v>51</v>
      </c>
      <c r="P85">
        <v>4</v>
      </c>
    </row>
    <row r="86" spans="1:16" s="56" customFormat="1" x14ac:dyDescent="0.25">
      <c r="A86" s="9">
        <v>80</v>
      </c>
      <c r="B86" s="54">
        <v>40634</v>
      </c>
      <c r="C86" s="55" t="s">
        <v>104</v>
      </c>
      <c r="D86" s="56" t="s">
        <v>28</v>
      </c>
      <c r="E86" s="55" t="s">
        <v>115</v>
      </c>
      <c r="F86" s="55" t="s">
        <v>107</v>
      </c>
      <c r="G86" s="58"/>
      <c r="H86" s="58">
        <v>33.200000000000003</v>
      </c>
      <c r="I86" s="56">
        <v>350</v>
      </c>
      <c r="J86" s="56">
        <v>350</v>
      </c>
      <c r="K86" s="64">
        <v>0.11805555555555557</v>
      </c>
      <c r="L86" s="64">
        <v>0.1763888888888889</v>
      </c>
      <c r="M86" s="58">
        <f t="shared" si="4"/>
        <v>11.71764705882353</v>
      </c>
      <c r="N86" s="56" t="s">
        <v>51</v>
      </c>
      <c r="P86" s="56">
        <v>3</v>
      </c>
    </row>
    <row r="87" spans="1:16" x14ac:dyDescent="0.25">
      <c r="A87" s="12">
        <v>81</v>
      </c>
      <c r="B87" s="10">
        <v>40635</v>
      </c>
      <c r="C87" s="1" t="s">
        <v>104</v>
      </c>
      <c r="D87" t="s">
        <v>28</v>
      </c>
      <c r="E87" s="1" t="s">
        <v>115</v>
      </c>
      <c r="F87" s="1" t="s">
        <v>108</v>
      </c>
      <c r="H87" s="40">
        <v>43.5</v>
      </c>
      <c r="I87">
        <v>600</v>
      </c>
      <c r="J87">
        <v>700</v>
      </c>
      <c r="K87" s="47">
        <v>0.16388888888888889</v>
      </c>
      <c r="L87" s="47">
        <v>0.23055555555555554</v>
      </c>
      <c r="M87" s="40">
        <f t="shared" si="4"/>
        <v>11.059322033898304</v>
      </c>
      <c r="N87" t="s">
        <v>51</v>
      </c>
    </row>
    <row r="88" spans="1:16" s="56" customFormat="1" x14ac:dyDescent="0.25">
      <c r="A88" s="9">
        <v>82</v>
      </c>
      <c r="B88" s="54">
        <v>40636</v>
      </c>
      <c r="C88" s="55" t="s">
        <v>104</v>
      </c>
      <c r="D88" s="56" t="s">
        <v>28</v>
      </c>
      <c r="E88" s="55" t="s">
        <v>115</v>
      </c>
      <c r="F88" s="55" t="s">
        <v>109</v>
      </c>
      <c r="G88" s="58"/>
      <c r="H88" s="58">
        <v>59.6</v>
      </c>
      <c r="I88" s="56">
        <v>1100</v>
      </c>
      <c r="J88" s="56">
        <v>1050</v>
      </c>
      <c r="K88" s="64">
        <v>0.22430555555555556</v>
      </c>
      <c r="L88" s="64">
        <v>0.32847222222222222</v>
      </c>
      <c r="M88" s="58">
        <f t="shared" si="4"/>
        <v>11.071207430340557</v>
      </c>
      <c r="N88" s="56" t="s">
        <v>51</v>
      </c>
    </row>
    <row r="89" spans="1:16" x14ac:dyDescent="0.25">
      <c r="A89" s="12">
        <v>83</v>
      </c>
      <c r="B89" s="10">
        <v>40637</v>
      </c>
      <c r="C89" s="1" t="s">
        <v>104</v>
      </c>
      <c r="D89" t="s">
        <v>28</v>
      </c>
      <c r="E89" s="1" t="s">
        <v>115</v>
      </c>
      <c r="F89" s="1" t="s">
        <v>110</v>
      </c>
      <c r="H89" s="40">
        <v>77</v>
      </c>
      <c r="I89">
        <v>1550</v>
      </c>
      <c r="J89">
        <v>1550</v>
      </c>
      <c r="K89" s="47">
        <v>0.27430555555555552</v>
      </c>
      <c r="L89" s="47">
        <v>0.3611111111111111</v>
      </c>
      <c r="M89" s="40">
        <f t="shared" si="4"/>
        <v>11.69620253164557</v>
      </c>
      <c r="N89" t="s">
        <v>51</v>
      </c>
    </row>
    <row r="90" spans="1:16" s="56" customFormat="1" x14ac:dyDescent="0.25">
      <c r="A90" s="9">
        <v>84</v>
      </c>
      <c r="B90" s="54">
        <v>40638</v>
      </c>
      <c r="C90" s="55" t="s">
        <v>104</v>
      </c>
      <c r="D90" s="56" t="s">
        <v>28</v>
      </c>
      <c r="E90" s="55" t="s">
        <v>115</v>
      </c>
      <c r="F90" s="55" t="s">
        <v>114</v>
      </c>
      <c r="G90" s="58"/>
      <c r="H90" s="58">
        <v>73.8</v>
      </c>
      <c r="I90" s="56">
        <v>400</v>
      </c>
      <c r="J90" s="56">
        <v>250</v>
      </c>
      <c r="K90" s="64">
        <v>0.15138888888888888</v>
      </c>
      <c r="L90" s="64">
        <v>0.19791666666666666</v>
      </c>
      <c r="M90" s="58">
        <f t="shared" si="4"/>
        <v>20.311926605504585</v>
      </c>
      <c r="N90" s="56" t="s">
        <v>51</v>
      </c>
    </row>
    <row r="91" spans="1:16" x14ac:dyDescent="0.25">
      <c r="A91" s="12">
        <v>85</v>
      </c>
      <c r="B91" s="10">
        <v>40639</v>
      </c>
      <c r="C91" s="1" t="s">
        <v>104</v>
      </c>
      <c r="D91" t="s">
        <v>20</v>
      </c>
      <c r="E91" s="1" t="s">
        <v>118</v>
      </c>
    </row>
    <row r="92" spans="1:16" s="56" customFormat="1" x14ac:dyDescent="0.25">
      <c r="A92" s="9">
        <v>86</v>
      </c>
      <c r="B92" s="54">
        <v>40640</v>
      </c>
      <c r="C92" s="55" t="s">
        <v>104</v>
      </c>
      <c r="D92" s="56" t="s">
        <v>15</v>
      </c>
      <c r="E92" s="55"/>
      <c r="F92" s="55" t="s">
        <v>119</v>
      </c>
      <c r="G92" s="58"/>
      <c r="H92" s="58"/>
    </row>
    <row r="93" spans="1:16" x14ac:dyDescent="0.25">
      <c r="A93" s="12">
        <v>87</v>
      </c>
      <c r="B93" s="10">
        <v>40641</v>
      </c>
      <c r="C93" s="1" t="s">
        <v>104</v>
      </c>
      <c r="D93" t="s">
        <v>2</v>
      </c>
      <c r="E93" s="1" t="s">
        <v>116</v>
      </c>
      <c r="F93" s="1" t="s">
        <v>117</v>
      </c>
      <c r="G93" s="40">
        <v>6</v>
      </c>
      <c r="I93">
        <v>200</v>
      </c>
      <c r="J93">
        <v>550</v>
      </c>
      <c r="L93" s="47">
        <v>0.18472222222222223</v>
      </c>
    </row>
    <row r="94" spans="1:16" s="56" customFormat="1" x14ac:dyDescent="0.25">
      <c r="A94" s="9">
        <v>88</v>
      </c>
      <c r="B94" s="54">
        <v>40642</v>
      </c>
      <c r="C94" s="55" t="s">
        <v>104</v>
      </c>
      <c r="D94" s="56" t="s">
        <v>2</v>
      </c>
      <c r="E94" s="55" t="s">
        <v>116</v>
      </c>
      <c r="F94" s="55" t="s">
        <v>120</v>
      </c>
      <c r="G94" s="58">
        <v>8.1999999999999993</v>
      </c>
      <c r="H94" s="58"/>
      <c r="I94" s="56">
        <v>750</v>
      </c>
      <c r="J94" s="56">
        <v>700</v>
      </c>
      <c r="K94" s="64">
        <v>0.12291666666666667</v>
      </c>
      <c r="L94" s="64">
        <v>0.22916666666666666</v>
      </c>
    </row>
    <row r="95" spans="1:16" x14ac:dyDescent="0.25">
      <c r="A95" s="12">
        <v>89</v>
      </c>
      <c r="B95" s="10">
        <v>40643</v>
      </c>
      <c r="C95" s="1" t="s">
        <v>104</v>
      </c>
      <c r="D95" t="s">
        <v>2</v>
      </c>
      <c r="E95" s="1" t="s">
        <v>116</v>
      </c>
      <c r="F95" s="1" t="s">
        <v>124</v>
      </c>
      <c r="G95" s="40">
        <v>15.4</v>
      </c>
      <c r="I95">
        <v>100</v>
      </c>
      <c r="J95">
        <v>850</v>
      </c>
      <c r="K95" s="47"/>
      <c r="L95" s="47">
        <v>0.18124999999999999</v>
      </c>
      <c r="M95" s="40"/>
    </row>
    <row r="96" spans="1:16" s="56" customFormat="1" x14ac:dyDescent="0.25">
      <c r="A96" s="9">
        <v>90</v>
      </c>
      <c r="B96" s="54">
        <v>40644</v>
      </c>
      <c r="C96" s="55" t="s">
        <v>104</v>
      </c>
      <c r="D96" s="56" t="s">
        <v>28</v>
      </c>
      <c r="E96" s="55" t="s">
        <v>122</v>
      </c>
      <c r="F96" s="55" t="s">
        <v>123</v>
      </c>
      <c r="G96" s="58"/>
      <c r="H96" s="58">
        <v>70.900000000000006</v>
      </c>
      <c r="I96" s="56">
        <v>300</v>
      </c>
      <c r="J96" s="56">
        <v>250</v>
      </c>
      <c r="K96" s="64">
        <v>0.15347222222222223</v>
      </c>
      <c r="L96" s="64">
        <v>0.1986111111111111</v>
      </c>
      <c r="M96" s="58">
        <f t="shared" ref="M96:M98" si="5">H96/(HOUR(K96)+MINUTE(K96)/60)</f>
        <v>19.248868778280542</v>
      </c>
      <c r="N96" s="56" t="s">
        <v>121</v>
      </c>
    </row>
    <row r="97" spans="1:14" x14ac:dyDescent="0.25">
      <c r="A97" s="12">
        <v>91</v>
      </c>
      <c r="B97" s="10">
        <v>40645</v>
      </c>
      <c r="C97" s="1" t="s">
        <v>104</v>
      </c>
      <c r="D97" t="s">
        <v>28</v>
      </c>
      <c r="E97" s="1" t="s">
        <v>122</v>
      </c>
      <c r="F97" s="1" t="s">
        <v>125</v>
      </c>
      <c r="H97" s="40">
        <v>38.799999999999997</v>
      </c>
      <c r="I97">
        <v>550</v>
      </c>
      <c r="J97">
        <v>550</v>
      </c>
      <c r="K97" s="20">
        <v>0.10972222222222222</v>
      </c>
      <c r="L97" s="20">
        <v>0.14930555555555555</v>
      </c>
      <c r="M97" s="40">
        <f t="shared" si="5"/>
        <v>14.734177215189872</v>
      </c>
      <c r="N97" t="s">
        <v>134</v>
      </c>
    </row>
    <row r="98" spans="1:14" s="56" customFormat="1" x14ac:dyDescent="0.25">
      <c r="A98" s="9">
        <v>92</v>
      </c>
      <c r="B98" s="54">
        <v>40646</v>
      </c>
      <c r="C98" s="55" t="s">
        <v>104</v>
      </c>
      <c r="D98" s="56" t="s">
        <v>28</v>
      </c>
      <c r="E98" s="55" t="s">
        <v>122</v>
      </c>
      <c r="F98" s="55" t="s">
        <v>126</v>
      </c>
      <c r="G98" s="58"/>
      <c r="H98" s="58">
        <v>41.6</v>
      </c>
      <c r="I98" s="56">
        <v>550</v>
      </c>
      <c r="J98" s="56">
        <v>500</v>
      </c>
      <c r="K98" s="64">
        <v>0.15486111111111112</v>
      </c>
      <c r="L98" s="64">
        <v>0.20416666666666669</v>
      </c>
      <c r="M98" s="58">
        <f t="shared" si="5"/>
        <v>11.192825112107624</v>
      </c>
      <c r="N98" s="56" t="s">
        <v>127</v>
      </c>
    </row>
    <row r="99" spans="1:14" s="12" customFormat="1" x14ac:dyDescent="0.25">
      <c r="A99" s="12">
        <v>93</v>
      </c>
      <c r="B99" s="10">
        <v>40647</v>
      </c>
      <c r="C99" s="11" t="s">
        <v>104</v>
      </c>
      <c r="D99" s="12" t="s">
        <v>28</v>
      </c>
      <c r="E99" s="11" t="s">
        <v>122</v>
      </c>
      <c r="F99" s="11" t="s">
        <v>128</v>
      </c>
      <c r="G99" s="17"/>
      <c r="H99" s="17">
        <v>16.600000000000001</v>
      </c>
      <c r="I99" s="12">
        <v>225</v>
      </c>
      <c r="J99" s="12">
        <v>200</v>
      </c>
      <c r="K99" s="69">
        <v>6.458333333333334E-2</v>
      </c>
      <c r="L99" s="69">
        <v>0.10625</v>
      </c>
      <c r="M99" s="17">
        <f t="shared" ref="M99" si="6">H99/(HOUR(K99)+MINUTE(K99)/60)</f>
        <v>10.70967741935484</v>
      </c>
      <c r="N99" s="12" t="s">
        <v>51</v>
      </c>
    </row>
    <row r="100" spans="1:14" s="56" customFormat="1" x14ac:dyDescent="0.25">
      <c r="A100" s="9">
        <v>94</v>
      </c>
      <c r="B100" s="54">
        <v>40648</v>
      </c>
      <c r="C100" s="55" t="s">
        <v>104</v>
      </c>
      <c r="D100" s="56" t="s">
        <v>28</v>
      </c>
      <c r="E100" s="55" t="s">
        <v>122</v>
      </c>
      <c r="F100" s="55" t="s">
        <v>129</v>
      </c>
      <c r="G100" s="58"/>
      <c r="H100" s="58">
        <v>54.8</v>
      </c>
      <c r="I100" s="56">
        <v>700</v>
      </c>
      <c r="J100" s="56">
        <v>500</v>
      </c>
      <c r="K100" s="64">
        <v>0.18680555555555556</v>
      </c>
      <c r="L100" s="64">
        <v>0.25694444444444448</v>
      </c>
      <c r="M100" s="58">
        <f t="shared" ref="M100:M105" si="7">H100/(HOUR(K100)+MINUTE(K100)/60)</f>
        <v>12.223048327137546</v>
      </c>
      <c r="N100" s="56" t="s">
        <v>130</v>
      </c>
    </row>
    <row r="101" spans="1:14" x14ac:dyDescent="0.25">
      <c r="A101" s="12">
        <v>95</v>
      </c>
      <c r="B101" s="10">
        <v>40649</v>
      </c>
      <c r="C101" s="1" t="s">
        <v>104</v>
      </c>
      <c r="D101" s="12" t="s">
        <v>28</v>
      </c>
      <c r="E101" s="11" t="s">
        <v>122</v>
      </c>
      <c r="F101" s="1" t="s">
        <v>140</v>
      </c>
      <c r="H101" s="40">
        <v>42.9</v>
      </c>
      <c r="I101" s="12">
        <v>350</v>
      </c>
      <c r="J101" s="12">
        <v>750</v>
      </c>
      <c r="K101" s="47">
        <v>0.17708333333333334</v>
      </c>
      <c r="L101" s="47">
        <v>0.24791666666666667</v>
      </c>
      <c r="M101" s="17">
        <f t="shared" si="7"/>
        <v>10.094117647058823</v>
      </c>
      <c r="N101" s="12" t="s">
        <v>141</v>
      </c>
    </row>
    <row r="102" spans="1:14" s="56" customFormat="1" x14ac:dyDescent="0.25">
      <c r="A102" s="9">
        <v>96</v>
      </c>
      <c r="B102" s="54">
        <v>40650</v>
      </c>
      <c r="C102" s="55" t="s">
        <v>104</v>
      </c>
      <c r="D102" s="56" t="s">
        <v>15</v>
      </c>
      <c r="E102" s="55" t="s">
        <v>131</v>
      </c>
      <c r="F102" s="55" t="s">
        <v>142</v>
      </c>
      <c r="G102" s="58"/>
      <c r="H102" s="58"/>
      <c r="K102" s="64"/>
      <c r="L102" s="64"/>
      <c r="M102" s="58"/>
    </row>
    <row r="103" spans="1:14" x14ac:dyDescent="0.25">
      <c r="A103" s="12">
        <v>97</v>
      </c>
      <c r="B103" s="10">
        <v>40651</v>
      </c>
      <c r="C103" s="1" t="s">
        <v>104</v>
      </c>
      <c r="D103" s="12" t="s">
        <v>28</v>
      </c>
      <c r="E103" s="1" t="s">
        <v>131</v>
      </c>
      <c r="F103" s="1" t="s">
        <v>132</v>
      </c>
      <c r="H103" s="40">
        <v>80.5</v>
      </c>
      <c r="I103" s="12">
        <v>800</v>
      </c>
      <c r="J103" s="12">
        <v>525</v>
      </c>
      <c r="K103" s="47">
        <v>0.26319444444444445</v>
      </c>
      <c r="L103" s="47">
        <v>0.34791666666666665</v>
      </c>
      <c r="M103" s="17">
        <f t="shared" si="7"/>
        <v>12.744063324538258</v>
      </c>
      <c r="N103" s="70" t="s">
        <v>133</v>
      </c>
    </row>
    <row r="104" spans="1:14" s="56" customFormat="1" x14ac:dyDescent="0.25">
      <c r="A104" s="9">
        <v>98</v>
      </c>
      <c r="B104" s="54">
        <v>40652</v>
      </c>
      <c r="C104" s="55" t="s">
        <v>104</v>
      </c>
      <c r="D104" s="56" t="s">
        <v>28</v>
      </c>
      <c r="E104" s="55" t="s">
        <v>131</v>
      </c>
      <c r="F104" s="55" t="s">
        <v>136</v>
      </c>
      <c r="G104" s="58"/>
      <c r="H104" s="58">
        <v>57.5</v>
      </c>
      <c r="I104" s="56">
        <v>750</v>
      </c>
      <c r="J104" s="56">
        <v>1450</v>
      </c>
      <c r="K104" s="57">
        <v>0.24097222222222223</v>
      </c>
      <c r="L104" s="57">
        <v>0.31388888888888888</v>
      </c>
      <c r="M104" s="58">
        <f t="shared" si="7"/>
        <v>9.9423631123919307</v>
      </c>
      <c r="N104" s="56" t="s">
        <v>135</v>
      </c>
    </row>
    <row r="105" spans="1:14" x14ac:dyDescent="0.25">
      <c r="A105" s="12">
        <v>99</v>
      </c>
      <c r="B105" s="10">
        <v>40653</v>
      </c>
      <c r="C105" s="1" t="s">
        <v>150</v>
      </c>
      <c r="D105" s="12" t="s">
        <v>28</v>
      </c>
      <c r="E105" s="1" t="s">
        <v>137</v>
      </c>
      <c r="F105" s="1" t="s">
        <v>138</v>
      </c>
      <c r="H105" s="40">
        <v>52.4</v>
      </c>
      <c r="I105">
        <v>500</v>
      </c>
      <c r="J105">
        <v>1150</v>
      </c>
      <c r="K105" s="20">
        <v>0.16666666666666666</v>
      </c>
      <c r="L105" s="20">
        <v>0.23055555555555554</v>
      </c>
      <c r="M105" s="40">
        <f t="shared" si="7"/>
        <v>13.1</v>
      </c>
      <c r="N105" t="s">
        <v>139</v>
      </c>
    </row>
    <row r="106" spans="1:14" s="56" customFormat="1" x14ac:dyDescent="0.25">
      <c r="A106" s="9">
        <v>100</v>
      </c>
      <c r="B106" s="54">
        <v>40654</v>
      </c>
      <c r="C106" s="55" t="s">
        <v>150</v>
      </c>
      <c r="D106" s="56" t="s">
        <v>15</v>
      </c>
      <c r="E106" s="55"/>
      <c r="F106" s="55" t="s">
        <v>146</v>
      </c>
      <c r="G106" s="58"/>
      <c r="H106" s="58"/>
      <c r="K106" s="57"/>
      <c r="L106" s="57"/>
      <c r="M106" s="58"/>
    </row>
    <row r="107" spans="1:14" x14ac:dyDescent="0.25">
      <c r="A107" s="12">
        <v>101</v>
      </c>
      <c r="B107" s="10">
        <v>40655</v>
      </c>
      <c r="C107" s="1" t="s">
        <v>150</v>
      </c>
      <c r="D107" t="s">
        <v>15</v>
      </c>
      <c r="F107" s="1" t="s">
        <v>146</v>
      </c>
    </row>
    <row r="108" spans="1:14" s="56" customFormat="1" x14ac:dyDescent="0.25">
      <c r="A108" s="9">
        <v>102</v>
      </c>
      <c r="B108" s="54">
        <v>40656</v>
      </c>
      <c r="C108" s="55" t="s">
        <v>150</v>
      </c>
      <c r="D108" s="56" t="s">
        <v>15</v>
      </c>
      <c r="E108" s="55"/>
      <c r="F108" s="55" t="s">
        <v>146</v>
      </c>
      <c r="G108" s="58"/>
      <c r="H108" s="58"/>
    </row>
    <row r="109" spans="1:14" x14ac:dyDescent="0.25">
      <c r="A109" s="12">
        <v>103</v>
      </c>
      <c r="B109" s="10">
        <v>40657</v>
      </c>
      <c r="C109" s="1" t="s">
        <v>150</v>
      </c>
      <c r="D109" s="12" t="s">
        <v>28</v>
      </c>
      <c r="E109" s="1" t="s">
        <v>143</v>
      </c>
      <c r="F109" s="1" t="s">
        <v>144</v>
      </c>
      <c r="H109" s="40">
        <v>46</v>
      </c>
      <c r="I109">
        <v>850</v>
      </c>
      <c r="J109">
        <v>350</v>
      </c>
      <c r="K109" s="20">
        <v>0.17430555555555557</v>
      </c>
      <c r="L109" s="20">
        <v>0.27291666666666664</v>
      </c>
      <c r="M109" s="40">
        <f t="shared" ref="M109" si="8">H109/(HOUR(K109)+MINUTE(K109)/60)</f>
        <v>10.996015936254979</v>
      </c>
      <c r="N109" t="s">
        <v>145</v>
      </c>
    </row>
    <row r="110" spans="1:14" s="56" customFormat="1" x14ac:dyDescent="0.25">
      <c r="A110" s="9">
        <v>104</v>
      </c>
      <c r="B110" s="54">
        <v>40658</v>
      </c>
      <c r="C110" s="55" t="s">
        <v>150</v>
      </c>
      <c r="D110" s="56" t="s">
        <v>28</v>
      </c>
      <c r="E110" s="55" t="s">
        <v>143</v>
      </c>
      <c r="F110" s="55" t="s">
        <v>147</v>
      </c>
      <c r="G110" s="58">
        <v>9.1999999999999993</v>
      </c>
      <c r="H110" s="58">
        <v>36.700000000000003</v>
      </c>
      <c r="I110" s="56">
        <v>750</v>
      </c>
      <c r="J110" s="56">
        <v>1150</v>
      </c>
      <c r="K110" s="57">
        <v>0.13958333333333334</v>
      </c>
      <c r="L110" s="57">
        <v>0.1875</v>
      </c>
      <c r="M110" s="58">
        <f t="shared" ref="M110:M113" si="9">H110/(HOUR(K110)+MINUTE(K110)/60)</f>
        <v>10.955223880597016</v>
      </c>
      <c r="N110" s="56" t="s">
        <v>148</v>
      </c>
    </row>
    <row r="111" spans="1:14" x14ac:dyDescent="0.25">
      <c r="A111" s="12">
        <v>105</v>
      </c>
      <c r="B111" s="10">
        <v>40659</v>
      </c>
      <c r="C111" s="1" t="s">
        <v>150</v>
      </c>
      <c r="D111" s="12" t="s">
        <v>28</v>
      </c>
      <c r="E111" s="1" t="s">
        <v>143</v>
      </c>
      <c r="F111" s="1" t="s">
        <v>149</v>
      </c>
      <c r="H111" s="40">
        <v>41</v>
      </c>
      <c r="I111">
        <v>600</v>
      </c>
      <c r="J111">
        <v>325</v>
      </c>
      <c r="K111" s="47">
        <v>0.13680555555555554</v>
      </c>
      <c r="L111" s="47">
        <v>0.18888888888888888</v>
      </c>
      <c r="M111" s="40">
        <f t="shared" si="9"/>
        <v>12.48730964467005</v>
      </c>
      <c r="N111" t="s">
        <v>152</v>
      </c>
    </row>
    <row r="112" spans="1:14" s="56" customFormat="1" x14ac:dyDescent="0.25">
      <c r="A112" s="9">
        <v>106</v>
      </c>
      <c r="B112" s="54">
        <v>40660</v>
      </c>
      <c r="C112" s="55" t="s">
        <v>150</v>
      </c>
      <c r="D112" s="56" t="s">
        <v>28</v>
      </c>
      <c r="E112" s="55" t="s">
        <v>143</v>
      </c>
      <c r="F112" s="55" t="s">
        <v>151</v>
      </c>
      <c r="G112" s="58"/>
      <c r="H112" s="58">
        <v>39.6</v>
      </c>
      <c r="I112" s="56">
        <v>650</v>
      </c>
      <c r="J112" s="56">
        <v>550</v>
      </c>
      <c r="K112" s="64">
        <v>0.14652777777777778</v>
      </c>
      <c r="L112" s="64">
        <v>0.19791666666666666</v>
      </c>
      <c r="M112" s="58">
        <f t="shared" si="9"/>
        <v>11.260663507109005</v>
      </c>
      <c r="N112" s="56" t="s">
        <v>51</v>
      </c>
    </row>
    <row r="113" spans="1:14" x14ac:dyDescent="0.25">
      <c r="A113" s="12">
        <v>107</v>
      </c>
      <c r="B113" s="10">
        <v>40661</v>
      </c>
      <c r="C113" s="1" t="s">
        <v>150</v>
      </c>
      <c r="D113" s="12" t="s">
        <v>28</v>
      </c>
      <c r="E113" s="1" t="s">
        <v>143</v>
      </c>
      <c r="F113" s="1" t="s">
        <v>153</v>
      </c>
      <c r="H113" s="40">
        <v>41.1</v>
      </c>
      <c r="I113">
        <v>325</v>
      </c>
      <c r="J113">
        <v>625</v>
      </c>
      <c r="K113" s="47">
        <v>0.13055555555555556</v>
      </c>
      <c r="L113" s="47">
        <v>0.20833333333333334</v>
      </c>
      <c r="M113" s="40">
        <f t="shared" si="9"/>
        <v>13.117021276595745</v>
      </c>
      <c r="N113" t="s">
        <v>51</v>
      </c>
    </row>
    <row r="114" spans="1:14" s="56" customFormat="1" x14ac:dyDescent="0.25">
      <c r="A114" s="9">
        <v>108</v>
      </c>
      <c r="B114" s="54">
        <v>40662</v>
      </c>
      <c r="C114" s="55" t="s">
        <v>150</v>
      </c>
      <c r="D114" s="56" t="s">
        <v>28</v>
      </c>
      <c r="E114" s="55" t="s">
        <v>143</v>
      </c>
      <c r="F114" s="55" t="s">
        <v>154</v>
      </c>
      <c r="G114" s="58"/>
      <c r="H114" s="58">
        <v>69.400000000000006</v>
      </c>
      <c r="I114" s="56">
        <v>525</v>
      </c>
      <c r="J114" s="56">
        <v>400</v>
      </c>
      <c r="K114" s="64">
        <v>0.18819444444444444</v>
      </c>
      <c r="L114" s="64">
        <v>0.23124999999999998</v>
      </c>
      <c r="M114" s="58">
        <f t="shared" ref="M114:M116" si="10">H114/(HOUR(K114)+MINUTE(K114)/60)</f>
        <v>15.365313653136532</v>
      </c>
      <c r="N114" s="56" t="s">
        <v>155</v>
      </c>
    </row>
    <row r="115" spans="1:14" x14ac:dyDescent="0.25">
      <c r="A115" s="12">
        <v>109</v>
      </c>
      <c r="B115" s="10">
        <v>40663</v>
      </c>
      <c r="C115" s="1" t="s">
        <v>150</v>
      </c>
      <c r="D115" t="s">
        <v>28</v>
      </c>
      <c r="E115" s="1" t="s">
        <v>156</v>
      </c>
      <c r="F115" s="1" t="s">
        <v>157</v>
      </c>
      <c r="H115" s="40">
        <v>31</v>
      </c>
      <c r="I115">
        <v>725</v>
      </c>
      <c r="J115">
        <v>50</v>
      </c>
      <c r="K115" s="47">
        <v>0.15069444444444444</v>
      </c>
      <c r="L115" s="47">
        <v>0.22847222222222222</v>
      </c>
      <c r="M115" s="40">
        <f t="shared" si="10"/>
        <v>8.5714285714285712</v>
      </c>
      <c r="N115" t="s">
        <v>158</v>
      </c>
    </row>
    <row r="116" spans="1:14" s="56" customFormat="1" x14ac:dyDescent="0.25">
      <c r="A116" s="9">
        <v>110</v>
      </c>
      <c r="B116" s="54">
        <v>40664</v>
      </c>
      <c r="C116" s="55" t="s">
        <v>150</v>
      </c>
      <c r="D116" s="56" t="s">
        <v>28</v>
      </c>
      <c r="E116" s="55" t="s">
        <v>156</v>
      </c>
      <c r="F116" s="55" t="s">
        <v>159</v>
      </c>
      <c r="G116" s="58">
        <v>8.9</v>
      </c>
      <c r="H116" s="58">
        <v>46.4</v>
      </c>
      <c r="I116" s="56">
        <v>850</v>
      </c>
      <c r="J116" s="56">
        <v>1450</v>
      </c>
      <c r="K116" s="64">
        <v>0.17430555555555557</v>
      </c>
      <c r="L116" s="64">
        <v>0.19444444444444445</v>
      </c>
      <c r="M116" s="58">
        <f t="shared" si="10"/>
        <v>11.091633466135457</v>
      </c>
      <c r="N116" s="56" t="s">
        <v>160</v>
      </c>
    </row>
    <row r="117" spans="1:14" x14ac:dyDescent="0.25">
      <c r="A117" s="12">
        <v>111</v>
      </c>
      <c r="B117" s="10">
        <v>40665</v>
      </c>
      <c r="C117" s="1" t="s">
        <v>150</v>
      </c>
      <c r="D117" t="s">
        <v>15</v>
      </c>
      <c r="E117" s="1" t="s">
        <v>188</v>
      </c>
      <c r="F117" s="1" t="s">
        <v>188</v>
      </c>
    </row>
    <row r="118" spans="1:14" s="56" customFormat="1" x14ac:dyDescent="0.25">
      <c r="A118" s="9">
        <v>112</v>
      </c>
      <c r="B118" s="54">
        <v>40666</v>
      </c>
      <c r="C118" s="55" t="s">
        <v>189</v>
      </c>
      <c r="D118" s="71" t="s">
        <v>20</v>
      </c>
      <c r="E118" s="55" t="s">
        <v>190</v>
      </c>
      <c r="F118" s="55"/>
      <c r="G118" s="58"/>
      <c r="H118" s="58"/>
    </row>
    <row r="119" spans="1:14" x14ac:dyDescent="0.25">
      <c r="A119" s="12">
        <v>113</v>
      </c>
      <c r="B119" s="10">
        <v>40667</v>
      </c>
      <c r="C119" s="1" t="s">
        <v>189</v>
      </c>
      <c r="D119" t="s">
        <v>15</v>
      </c>
      <c r="E119" s="1" t="s">
        <v>189</v>
      </c>
    </row>
    <row r="120" spans="1:14" s="56" customFormat="1" x14ac:dyDescent="0.25">
      <c r="A120" s="9">
        <v>114</v>
      </c>
      <c r="B120" s="54">
        <v>40668</v>
      </c>
      <c r="C120" s="55" t="s">
        <v>189</v>
      </c>
      <c r="D120" s="56" t="s">
        <v>15</v>
      </c>
      <c r="E120" s="55" t="s">
        <v>189</v>
      </c>
      <c r="F120" s="55" t="s">
        <v>191</v>
      </c>
      <c r="G120" s="58"/>
      <c r="H120" s="58"/>
    </row>
    <row r="121" spans="1:14" x14ac:dyDescent="0.25">
      <c r="A121" s="12">
        <v>115</v>
      </c>
      <c r="B121" s="10">
        <v>40669</v>
      </c>
      <c r="C121" s="1" t="s">
        <v>161</v>
      </c>
      <c r="D121" t="s">
        <v>20</v>
      </c>
      <c r="E121" s="1" t="s">
        <v>192</v>
      </c>
    </row>
    <row r="122" spans="1:14" s="56" customFormat="1" x14ac:dyDescent="0.25">
      <c r="A122" s="9">
        <v>116</v>
      </c>
      <c r="B122" s="54">
        <v>40670</v>
      </c>
      <c r="C122" s="55" t="s">
        <v>161</v>
      </c>
      <c r="D122" s="56" t="s">
        <v>15</v>
      </c>
      <c r="E122" s="55"/>
      <c r="F122" s="55"/>
      <c r="G122" s="58"/>
      <c r="H122" s="58"/>
    </row>
    <row r="123" spans="1:14" x14ac:dyDescent="0.25">
      <c r="A123" s="12">
        <v>117</v>
      </c>
      <c r="B123" s="10">
        <v>40671</v>
      </c>
      <c r="C123" s="1" t="s">
        <v>161</v>
      </c>
      <c r="D123" t="s">
        <v>15</v>
      </c>
      <c r="F123" s="1" t="s">
        <v>165</v>
      </c>
    </row>
    <row r="124" spans="1:14" s="56" customFormat="1" x14ac:dyDescent="0.25">
      <c r="A124" s="9">
        <v>118</v>
      </c>
      <c r="B124" s="54">
        <v>40672</v>
      </c>
      <c r="C124" s="55" t="s">
        <v>161</v>
      </c>
      <c r="D124" s="56" t="s">
        <v>15</v>
      </c>
      <c r="E124" s="55"/>
      <c r="F124" s="55"/>
      <c r="G124" s="58"/>
      <c r="H124" s="58"/>
    </row>
    <row r="125" spans="1:14" x14ac:dyDescent="0.25">
      <c r="A125" s="12">
        <v>119</v>
      </c>
      <c r="B125" s="10">
        <v>40673</v>
      </c>
      <c r="C125" s="1" t="s">
        <v>161</v>
      </c>
      <c r="D125" t="s">
        <v>15</v>
      </c>
      <c r="F125" s="1" t="s">
        <v>164</v>
      </c>
    </row>
    <row r="126" spans="1:14" s="56" customFormat="1" x14ac:dyDescent="0.25">
      <c r="A126" s="9">
        <v>120</v>
      </c>
      <c r="B126" s="54">
        <v>40674</v>
      </c>
      <c r="C126" s="55" t="s">
        <v>161</v>
      </c>
      <c r="D126" s="56" t="s">
        <v>15</v>
      </c>
      <c r="E126" s="55"/>
      <c r="F126" s="55"/>
      <c r="G126" s="58"/>
      <c r="H126" s="58"/>
    </row>
    <row r="127" spans="1:14" x14ac:dyDescent="0.25">
      <c r="A127" s="12">
        <v>121</v>
      </c>
      <c r="B127" s="10">
        <v>40675</v>
      </c>
      <c r="C127" s="1" t="s">
        <v>161</v>
      </c>
      <c r="D127" t="s">
        <v>15</v>
      </c>
    </row>
    <row r="128" spans="1:14" s="56" customFormat="1" x14ac:dyDescent="0.25">
      <c r="A128" s="9">
        <v>122</v>
      </c>
      <c r="B128" s="54">
        <v>40676</v>
      </c>
      <c r="C128" s="55" t="s">
        <v>161</v>
      </c>
      <c r="D128" s="56" t="s">
        <v>28</v>
      </c>
      <c r="E128" s="55" t="s">
        <v>162</v>
      </c>
      <c r="F128" s="55" t="s">
        <v>163</v>
      </c>
      <c r="G128" s="58"/>
      <c r="H128" s="58">
        <v>67.099999999999994</v>
      </c>
      <c r="I128" s="56">
        <v>900</v>
      </c>
      <c r="J128" s="56">
        <v>250</v>
      </c>
      <c r="K128" s="64">
        <v>0.16597222222222222</v>
      </c>
      <c r="L128" s="64">
        <v>0.21319444444444444</v>
      </c>
      <c r="M128" s="58">
        <f t="shared" ref="M128:M129" si="11">H128/(HOUR(K128)+MINUTE(K128)/60)</f>
        <v>16.845188284518827</v>
      </c>
      <c r="N128" s="56" t="s">
        <v>167</v>
      </c>
    </row>
    <row r="129" spans="1:14" x14ac:dyDescent="0.25">
      <c r="A129" s="12">
        <v>123</v>
      </c>
      <c r="B129" s="10">
        <v>40677</v>
      </c>
      <c r="C129" s="1" t="s">
        <v>161</v>
      </c>
      <c r="D129" t="s">
        <v>28</v>
      </c>
      <c r="E129" s="1" t="s">
        <v>162</v>
      </c>
      <c r="F129" s="1" t="s">
        <v>166</v>
      </c>
      <c r="H129" s="40">
        <v>52.3</v>
      </c>
      <c r="I129">
        <v>750</v>
      </c>
      <c r="J129">
        <v>225</v>
      </c>
      <c r="K129" s="47">
        <v>0.15486111111111112</v>
      </c>
      <c r="L129" s="47">
        <v>0.24513888888888888</v>
      </c>
      <c r="M129" s="40">
        <f t="shared" si="11"/>
        <v>14.071748878923765</v>
      </c>
      <c r="N129" t="s">
        <v>167</v>
      </c>
    </row>
    <row r="130" spans="1:14" s="56" customFormat="1" x14ac:dyDescent="0.25">
      <c r="A130" s="9">
        <v>124</v>
      </c>
      <c r="B130" s="54">
        <v>40678</v>
      </c>
      <c r="C130" s="55" t="s">
        <v>161</v>
      </c>
      <c r="D130" s="56" t="s">
        <v>28</v>
      </c>
      <c r="E130" s="55" t="s">
        <v>162</v>
      </c>
      <c r="F130" s="55" t="s">
        <v>168</v>
      </c>
      <c r="G130" s="58"/>
      <c r="H130" s="58">
        <v>70.400000000000006</v>
      </c>
      <c r="I130" s="56">
        <v>1150</v>
      </c>
      <c r="J130" s="56">
        <v>250</v>
      </c>
      <c r="K130" s="64">
        <v>0.19027777777777777</v>
      </c>
      <c r="L130" s="64">
        <v>0.23194444444444443</v>
      </c>
      <c r="M130" s="58">
        <f t="shared" ref="M130:M132" si="12">H130/(HOUR(K130)+MINUTE(K130)/60)</f>
        <v>15.416058394160586</v>
      </c>
      <c r="N130" s="56" t="s">
        <v>167</v>
      </c>
    </row>
    <row r="131" spans="1:14" x14ac:dyDescent="0.25">
      <c r="A131" s="12">
        <v>125</v>
      </c>
      <c r="B131" s="10">
        <v>40679</v>
      </c>
      <c r="C131" s="1" t="s">
        <v>161</v>
      </c>
      <c r="D131" t="s">
        <v>28</v>
      </c>
      <c r="E131" s="1" t="s">
        <v>162</v>
      </c>
      <c r="F131" s="1" t="s">
        <v>169</v>
      </c>
      <c r="H131" s="40">
        <v>48.6</v>
      </c>
      <c r="I131">
        <v>1150</v>
      </c>
      <c r="J131">
        <v>1150</v>
      </c>
      <c r="K131" s="47">
        <v>0.18402777777777779</v>
      </c>
      <c r="L131" s="47">
        <v>0.2673611111111111</v>
      </c>
      <c r="M131" s="40">
        <f t="shared" si="12"/>
        <v>11.003773584905661</v>
      </c>
      <c r="N131" t="s">
        <v>170</v>
      </c>
    </row>
    <row r="132" spans="1:14" s="56" customFormat="1" x14ac:dyDescent="0.25">
      <c r="A132" s="9">
        <v>126</v>
      </c>
      <c r="B132" s="54">
        <v>40680</v>
      </c>
      <c r="C132" s="55" t="s">
        <v>161</v>
      </c>
      <c r="D132" s="56" t="s">
        <v>28</v>
      </c>
      <c r="E132" s="55" t="s">
        <v>162</v>
      </c>
      <c r="F132" s="55" t="s">
        <v>171</v>
      </c>
      <c r="G132" s="58">
        <v>5.2</v>
      </c>
      <c r="H132" s="58">
        <v>80.099999999999994</v>
      </c>
      <c r="I132" s="56">
        <v>400</v>
      </c>
      <c r="J132" s="56">
        <v>1250</v>
      </c>
      <c r="K132" s="64">
        <v>0.1763888888888889</v>
      </c>
      <c r="L132" s="64">
        <v>0.25972222222222224</v>
      </c>
      <c r="M132" s="58">
        <f t="shared" si="12"/>
        <v>18.921259842519685</v>
      </c>
      <c r="N132" s="56" t="s">
        <v>167</v>
      </c>
    </row>
    <row r="133" spans="1:14" x14ac:dyDescent="0.25">
      <c r="A133" s="12">
        <v>127</v>
      </c>
      <c r="B133" s="10">
        <v>40681</v>
      </c>
      <c r="C133" s="1" t="s">
        <v>177</v>
      </c>
      <c r="D133" t="s">
        <v>20</v>
      </c>
      <c r="E133" s="1" t="s">
        <v>175</v>
      </c>
      <c r="F133" s="1" t="s">
        <v>176</v>
      </c>
    </row>
    <row r="134" spans="1:14" s="56" customFormat="1" x14ac:dyDescent="0.25">
      <c r="A134" s="9">
        <v>128</v>
      </c>
      <c r="B134" s="54">
        <v>40682</v>
      </c>
      <c r="C134" s="55" t="s">
        <v>177</v>
      </c>
      <c r="D134" s="56" t="s">
        <v>15</v>
      </c>
      <c r="E134" s="55" t="s">
        <v>175</v>
      </c>
      <c r="F134" s="55" t="s">
        <v>179</v>
      </c>
      <c r="G134" s="58"/>
      <c r="H134" s="58"/>
    </row>
    <row r="135" spans="1:14" x14ac:dyDescent="0.25">
      <c r="A135" s="12">
        <v>129</v>
      </c>
      <c r="B135" s="10">
        <v>40683</v>
      </c>
      <c r="C135" s="1" t="s">
        <v>177</v>
      </c>
      <c r="D135" t="s">
        <v>15</v>
      </c>
      <c r="E135" s="1" t="s">
        <v>175</v>
      </c>
      <c r="F135" s="1" t="s">
        <v>179</v>
      </c>
    </row>
    <row r="136" spans="1:14" s="56" customFormat="1" x14ac:dyDescent="0.25">
      <c r="A136" s="9">
        <v>130</v>
      </c>
      <c r="B136" s="54">
        <v>40684</v>
      </c>
      <c r="C136" s="55" t="s">
        <v>178</v>
      </c>
      <c r="D136" s="56" t="s">
        <v>15</v>
      </c>
      <c r="E136" s="55" t="s">
        <v>175</v>
      </c>
      <c r="F136" s="55" t="s">
        <v>178</v>
      </c>
      <c r="G136" s="58"/>
      <c r="H136" s="58"/>
    </row>
    <row r="137" spans="1:14" x14ac:dyDescent="0.25">
      <c r="A137" s="12">
        <v>131</v>
      </c>
      <c r="B137" s="10">
        <v>40685</v>
      </c>
      <c r="C137" s="1" t="s">
        <v>178</v>
      </c>
      <c r="D137" t="s">
        <v>15</v>
      </c>
      <c r="E137" s="1" t="s">
        <v>175</v>
      </c>
      <c r="F137" s="1" t="s">
        <v>178</v>
      </c>
    </row>
    <row r="138" spans="1:14" s="56" customFormat="1" x14ac:dyDescent="0.25">
      <c r="A138" s="9">
        <v>132</v>
      </c>
      <c r="B138" s="54">
        <v>40686</v>
      </c>
      <c r="C138" s="55" t="s">
        <v>177</v>
      </c>
      <c r="D138" s="56" t="s">
        <v>15</v>
      </c>
      <c r="E138" s="55" t="s">
        <v>175</v>
      </c>
      <c r="F138" s="55" t="s">
        <v>179</v>
      </c>
      <c r="G138" s="58"/>
      <c r="H138" s="58"/>
    </row>
    <row r="139" spans="1:14" x14ac:dyDescent="0.25">
      <c r="A139" s="12">
        <v>133</v>
      </c>
      <c r="B139" s="10">
        <v>40687</v>
      </c>
      <c r="C139" s="1" t="s">
        <v>177</v>
      </c>
      <c r="D139" t="s">
        <v>15</v>
      </c>
      <c r="E139" s="1" t="s">
        <v>175</v>
      </c>
      <c r="F139" s="1" t="s">
        <v>179</v>
      </c>
    </row>
    <row r="140" spans="1:14" s="56" customFormat="1" x14ac:dyDescent="0.25">
      <c r="A140" s="9">
        <v>134</v>
      </c>
      <c r="B140" s="54">
        <v>40688</v>
      </c>
      <c r="C140" s="55" t="s">
        <v>177</v>
      </c>
      <c r="D140" s="56" t="s">
        <v>20</v>
      </c>
      <c r="E140" s="55" t="s">
        <v>175</v>
      </c>
      <c r="F140" s="55" t="s">
        <v>180</v>
      </c>
      <c r="G140" s="58"/>
      <c r="H140" s="58"/>
    </row>
    <row r="141" spans="1:14" x14ac:dyDescent="0.25">
      <c r="A141" s="12">
        <v>135</v>
      </c>
      <c r="B141" s="10">
        <v>40689</v>
      </c>
      <c r="C141" s="1" t="s">
        <v>161</v>
      </c>
      <c r="D141" t="s">
        <v>28</v>
      </c>
      <c r="E141" s="1" t="s">
        <v>172</v>
      </c>
      <c r="F141" s="1" t="s">
        <v>173</v>
      </c>
      <c r="H141" s="40">
        <v>63.3</v>
      </c>
      <c r="I141">
        <v>455</v>
      </c>
      <c r="J141">
        <v>188</v>
      </c>
      <c r="K141" s="47">
        <v>0.18333333333333335</v>
      </c>
      <c r="L141" s="47">
        <v>0.25277777777777777</v>
      </c>
      <c r="M141" s="40">
        <f t="shared" ref="M141:M145" si="13">H141/(HOUR(K141)+MINUTE(K141)/60)</f>
        <v>14.386363636363635</v>
      </c>
      <c r="N141" t="s">
        <v>174</v>
      </c>
    </row>
    <row r="142" spans="1:14" s="56" customFormat="1" x14ac:dyDescent="0.25">
      <c r="A142" s="9">
        <v>136</v>
      </c>
      <c r="B142" s="54">
        <v>40690</v>
      </c>
      <c r="C142" s="55" t="s">
        <v>181</v>
      </c>
      <c r="D142" s="56" t="s">
        <v>28</v>
      </c>
      <c r="E142" s="55" t="s">
        <v>172</v>
      </c>
      <c r="F142" s="55" t="s">
        <v>183</v>
      </c>
      <c r="G142" s="58"/>
      <c r="H142" s="58">
        <v>41.9</v>
      </c>
      <c r="I142" s="56">
        <v>450</v>
      </c>
      <c r="J142" s="56">
        <v>300</v>
      </c>
      <c r="K142" s="64">
        <v>0.12708333333333333</v>
      </c>
      <c r="L142" s="64">
        <v>0.18055555555555555</v>
      </c>
      <c r="M142" s="58">
        <f t="shared" si="13"/>
        <v>13.737704918032787</v>
      </c>
      <c r="N142" s="56" t="s">
        <v>184</v>
      </c>
    </row>
    <row r="143" spans="1:14" x14ac:dyDescent="0.25">
      <c r="A143" s="12">
        <v>137</v>
      </c>
      <c r="B143" s="10">
        <v>40691</v>
      </c>
      <c r="C143" s="1" t="s">
        <v>181</v>
      </c>
      <c r="D143" t="s">
        <v>28</v>
      </c>
      <c r="E143" s="1" t="s">
        <v>172</v>
      </c>
      <c r="F143" s="1" t="s">
        <v>185</v>
      </c>
      <c r="H143" s="40">
        <v>76.3</v>
      </c>
      <c r="I143">
        <v>100</v>
      </c>
      <c r="J143">
        <v>1000</v>
      </c>
      <c r="K143" s="47">
        <v>0.13680555555555554</v>
      </c>
      <c r="L143" s="47">
        <v>0.16666666666666666</v>
      </c>
      <c r="M143" s="40">
        <f t="shared" si="13"/>
        <v>23.238578680203045</v>
      </c>
      <c r="N143" t="s">
        <v>186</v>
      </c>
    </row>
    <row r="144" spans="1:14" s="56" customFormat="1" x14ac:dyDescent="0.25">
      <c r="A144" s="9">
        <v>138</v>
      </c>
      <c r="B144" s="54">
        <v>40692</v>
      </c>
      <c r="C144" s="55" t="s">
        <v>181</v>
      </c>
      <c r="D144" s="56" t="s">
        <v>28</v>
      </c>
      <c r="E144" s="55" t="s">
        <v>172</v>
      </c>
      <c r="F144" s="55" t="s">
        <v>187</v>
      </c>
      <c r="G144" s="58"/>
      <c r="H144" s="58">
        <v>58.1</v>
      </c>
      <c r="I144" s="56">
        <v>225</v>
      </c>
      <c r="J144" s="56">
        <v>800</v>
      </c>
      <c r="K144" s="64">
        <v>0.16111111111111112</v>
      </c>
      <c r="L144" s="64">
        <v>0.24513888888888888</v>
      </c>
      <c r="M144" s="58">
        <f t="shared" si="13"/>
        <v>15.025862068965518</v>
      </c>
      <c r="N144" s="56" t="s">
        <v>121</v>
      </c>
    </row>
    <row r="145" spans="1:14" x14ac:dyDescent="0.25">
      <c r="A145" s="12">
        <v>139</v>
      </c>
      <c r="B145" s="10">
        <v>40693</v>
      </c>
      <c r="C145" s="1" t="s">
        <v>181</v>
      </c>
      <c r="D145" t="s">
        <v>28</v>
      </c>
      <c r="E145" s="1" t="s">
        <v>172</v>
      </c>
      <c r="F145" s="1" t="s">
        <v>193</v>
      </c>
      <c r="H145" s="40">
        <v>116</v>
      </c>
      <c r="I145">
        <v>550</v>
      </c>
      <c r="J145">
        <v>1900</v>
      </c>
      <c r="K145" s="47">
        <v>0.22222222222222221</v>
      </c>
      <c r="L145" s="47">
        <v>0.29583333333333334</v>
      </c>
      <c r="M145" s="40">
        <f t="shared" si="13"/>
        <v>21.75</v>
      </c>
      <c r="N145" t="s">
        <v>121</v>
      </c>
    </row>
    <row r="146" spans="1:14" s="56" customFormat="1" x14ac:dyDescent="0.25">
      <c r="A146" s="9">
        <v>140</v>
      </c>
      <c r="B146" s="54">
        <v>40694</v>
      </c>
      <c r="C146" s="55" t="s">
        <v>181</v>
      </c>
      <c r="D146" s="56" t="s">
        <v>15</v>
      </c>
      <c r="E146" s="55" t="s">
        <v>181</v>
      </c>
      <c r="F146" s="55"/>
      <c r="G146" s="58"/>
      <c r="H146" s="58"/>
    </row>
    <row r="147" spans="1:14" x14ac:dyDescent="0.25">
      <c r="A147" s="12">
        <v>141</v>
      </c>
      <c r="B147" s="10">
        <v>40695</v>
      </c>
      <c r="C147" s="1" t="s">
        <v>181</v>
      </c>
      <c r="D147" t="s">
        <v>15</v>
      </c>
      <c r="E147" s="1" t="s">
        <v>194</v>
      </c>
    </row>
    <row r="148" spans="1:14" s="56" customFormat="1" x14ac:dyDescent="0.25">
      <c r="A148" s="9">
        <v>142</v>
      </c>
      <c r="B148" s="54">
        <v>40696</v>
      </c>
      <c r="C148" s="55" t="s">
        <v>181</v>
      </c>
      <c r="D148" s="56" t="s">
        <v>15</v>
      </c>
      <c r="E148" s="55" t="s">
        <v>195</v>
      </c>
      <c r="F148" s="55" t="s">
        <v>220</v>
      </c>
      <c r="G148" s="58"/>
      <c r="H148" s="58"/>
    </row>
    <row r="149" spans="1:14" x14ac:dyDescent="0.25">
      <c r="A149" s="12">
        <v>143</v>
      </c>
      <c r="B149" s="10">
        <v>40697</v>
      </c>
      <c r="C149" s="1" t="s">
        <v>196</v>
      </c>
      <c r="D149" t="s">
        <v>15</v>
      </c>
      <c r="E149" s="1" t="s">
        <v>196</v>
      </c>
    </row>
    <row r="150" spans="1:14" s="56" customFormat="1" x14ac:dyDescent="0.25">
      <c r="A150" s="9">
        <v>144</v>
      </c>
      <c r="B150" s="54">
        <v>40698</v>
      </c>
      <c r="C150" s="55" t="s">
        <v>196</v>
      </c>
      <c r="D150" s="56" t="s">
        <v>28</v>
      </c>
      <c r="E150" s="55" t="s">
        <v>210</v>
      </c>
      <c r="F150" s="55" t="s">
        <v>197</v>
      </c>
      <c r="G150" s="58"/>
      <c r="H150" s="58">
        <v>40</v>
      </c>
      <c r="I150" s="56">
        <v>25</v>
      </c>
      <c r="J150" s="56">
        <v>100</v>
      </c>
      <c r="K150" s="64">
        <v>8.6805555555555566E-2</v>
      </c>
      <c r="L150" s="64">
        <v>0.1423611111111111</v>
      </c>
      <c r="M150" s="58">
        <f t="shared" ref="M150:M162" si="14">H150/(HOUR(K150)+MINUTE(K150)/60)</f>
        <v>19.2</v>
      </c>
      <c r="N150" s="56" t="s">
        <v>121</v>
      </c>
    </row>
    <row r="151" spans="1:14" x14ac:dyDescent="0.25">
      <c r="A151" s="12">
        <v>145</v>
      </c>
      <c r="B151" s="10">
        <v>40699</v>
      </c>
      <c r="C151" s="1" t="s">
        <v>196</v>
      </c>
      <c r="D151" t="s">
        <v>28</v>
      </c>
      <c r="E151" s="1" t="s">
        <v>210</v>
      </c>
      <c r="F151" s="1" t="s">
        <v>198</v>
      </c>
      <c r="H151" s="40">
        <v>66.5</v>
      </c>
      <c r="I151">
        <v>1600</v>
      </c>
      <c r="J151">
        <v>25</v>
      </c>
      <c r="K151" s="47">
        <v>0.24097222222222223</v>
      </c>
      <c r="L151" s="47">
        <v>0.33333333333333331</v>
      </c>
      <c r="M151" s="40">
        <f t="shared" si="14"/>
        <v>11.498559077809798</v>
      </c>
      <c r="N151" t="s">
        <v>121</v>
      </c>
    </row>
    <row r="152" spans="1:14" s="56" customFormat="1" x14ac:dyDescent="0.25">
      <c r="A152" s="9">
        <v>146</v>
      </c>
      <c r="B152" s="54">
        <v>40700</v>
      </c>
      <c r="C152" s="55" t="s">
        <v>196</v>
      </c>
      <c r="D152" s="56" t="s">
        <v>28</v>
      </c>
      <c r="E152" s="55" t="s">
        <v>210</v>
      </c>
      <c r="F152" s="55" t="s">
        <v>200</v>
      </c>
      <c r="G152" s="58"/>
      <c r="H152" s="58">
        <v>13.6</v>
      </c>
      <c r="I152" s="56">
        <v>150</v>
      </c>
      <c r="J152" s="56">
        <v>100</v>
      </c>
      <c r="K152" s="64">
        <v>6.25E-2</v>
      </c>
      <c r="L152" s="64">
        <v>8.3333333333333329E-2</v>
      </c>
      <c r="M152" s="58">
        <f t="shared" si="14"/>
        <v>9.0666666666666664</v>
      </c>
      <c r="N152" s="56" t="s">
        <v>199</v>
      </c>
    </row>
    <row r="153" spans="1:14" x14ac:dyDescent="0.25">
      <c r="A153" s="12">
        <v>147</v>
      </c>
      <c r="B153" s="10">
        <v>40701</v>
      </c>
      <c r="C153" s="1" t="s">
        <v>196</v>
      </c>
      <c r="D153" t="s">
        <v>28</v>
      </c>
      <c r="E153" s="1" t="s">
        <v>210</v>
      </c>
      <c r="F153" s="1" t="s">
        <v>201</v>
      </c>
      <c r="H153" s="40">
        <v>52.8</v>
      </c>
      <c r="I153">
        <v>1100</v>
      </c>
      <c r="J153">
        <v>1100</v>
      </c>
      <c r="K153" s="47">
        <v>0.20833333333333334</v>
      </c>
      <c r="L153" s="47">
        <v>0.25</v>
      </c>
      <c r="M153" s="40">
        <f t="shared" si="14"/>
        <v>10.559999999999999</v>
      </c>
      <c r="N153" t="s">
        <v>202</v>
      </c>
    </row>
    <row r="154" spans="1:14" s="56" customFormat="1" x14ac:dyDescent="0.25">
      <c r="A154" s="9">
        <v>148</v>
      </c>
      <c r="B154" s="54">
        <v>40702</v>
      </c>
      <c r="C154" s="55" t="s">
        <v>196</v>
      </c>
      <c r="D154" s="56" t="s">
        <v>20</v>
      </c>
      <c r="E154" s="55" t="s">
        <v>196</v>
      </c>
      <c r="F154" s="55"/>
      <c r="G154" s="58"/>
      <c r="H154" s="58"/>
      <c r="K154" s="64"/>
      <c r="L154" s="64"/>
      <c r="M154" s="58"/>
    </row>
    <row r="155" spans="1:14" x14ac:dyDescent="0.25">
      <c r="A155" s="12">
        <v>149</v>
      </c>
      <c r="B155" s="10">
        <v>40703</v>
      </c>
      <c r="C155" s="1" t="s">
        <v>196</v>
      </c>
      <c r="D155" t="s">
        <v>20</v>
      </c>
      <c r="E155" s="1" t="s">
        <v>196</v>
      </c>
      <c r="K155" s="47"/>
      <c r="L155" s="47"/>
      <c r="M155" s="40"/>
    </row>
    <row r="156" spans="1:14" s="56" customFormat="1" x14ac:dyDescent="0.25">
      <c r="A156" s="9">
        <v>150</v>
      </c>
      <c r="B156" s="54">
        <v>40704</v>
      </c>
      <c r="C156" s="55" t="s">
        <v>203</v>
      </c>
      <c r="D156" s="56" t="s">
        <v>28</v>
      </c>
      <c r="E156" s="55" t="s">
        <v>210</v>
      </c>
      <c r="F156" s="55" t="s">
        <v>204</v>
      </c>
      <c r="G156" s="58">
        <v>2.1</v>
      </c>
      <c r="H156" s="58">
        <v>73.7</v>
      </c>
      <c r="I156" s="56">
        <v>450</v>
      </c>
      <c r="J156" s="56">
        <v>750</v>
      </c>
      <c r="K156" s="64">
        <v>0.17500000000000002</v>
      </c>
      <c r="L156" s="64">
        <v>0.25347222222222221</v>
      </c>
      <c r="M156" s="58">
        <f t="shared" si="14"/>
        <v>17.547619047619047</v>
      </c>
      <c r="N156" s="56" t="s">
        <v>167</v>
      </c>
    </row>
    <row r="157" spans="1:14" x14ac:dyDescent="0.25">
      <c r="A157" s="12">
        <v>151</v>
      </c>
      <c r="B157" s="10">
        <v>40705</v>
      </c>
      <c r="C157" s="1" t="s">
        <v>203</v>
      </c>
      <c r="D157" t="s">
        <v>28</v>
      </c>
      <c r="E157" s="1" t="s">
        <v>210</v>
      </c>
      <c r="F157" s="1" t="s">
        <v>206</v>
      </c>
      <c r="H157" s="40">
        <v>49.4</v>
      </c>
      <c r="I157">
        <v>200</v>
      </c>
      <c r="J157">
        <v>400</v>
      </c>
      <c r="K157" s="47">
        <v>0.14583333333333334</v>
      </c>
      <c r="L157" s="47">
        <v>0.20833333333333334</v>
      </c>
      <c r="M157" s="40">
        <f t="shared" si="14"/>
        <v>14.114285714285714</v>
      </c>
      <c r="N157" t="s">
        <v>167</v>
      </c>
    </row>
    <row r="158" spans="1:14" s="56" customFormat="1" x14ac:dyDescent="0.25">
      <c r="A158" s="9">
        <v>152</v>
      </c>
      <c r="B158" s="54">
        <v>40706</v>
      </c>
      <c r="C158" s="55" t="s">
        <v>203</v>
      </c>
      <c r="D158" s="56" t="s">
        <v>28</v>
      </c>
      <c r="E158" s="55" t="s">
        <v>210</v>
      </c>
      <c r="F158" s="55" t="s">
        <v>205</v>
      </c>
      <c r="G158" s="58"/>
      <c r="H158" s="58">
        <v>64.3</v>
      </c>
      <c r="I158" s="56">
        <v>300</v>
      </c>
      <c r="J158" s="56">
        <v>75</v>
      </c>
      <c r="K158" s="64">
        <v>0.19652777777777777</v>
      </c>
      <c r="L158" s="64">
        <v>0.2986111111111111</v>
      </c>
      <c r="M158" s="58">
        <f t="shared" si="14"/>
        <v>13.632508833922261</v>
      </c>
      <c r="N158" s="56" t="s">
        <v>207</v>
      </c>
    </row>
    <row r="159" spans="1:14" x14ac:dyDescent="0.25">
      <c r="A159" s="12">
        <v>153</v>
      </c>
      <c r="B159" s="10">
        <v>40707</v>
      </c>
      <c r="C159" s="1" t="s">
        <v>203</v>
      </c>
      <c r="D159" t="s">
        <v>28</v>
      </c>
      <c r="E159" s="1" t="s">
        <v>210</v>
      </c>
      <c r="F159" s="1" t="s">
        <v>208</v>
      </c>
      <c r="H159" s="40">
        <v>55.9</v>
      </c>
      <c r="I159">
        <v>900</v>
      </c>
      <c r="J159">
        <v>700</v>
      </c>
      <c r="K159" s="47">
        <v>0.20902777777777778</v>
      </c>
      <c r="L159" s="47">
        <v>0.29167824074074072</v>
      </c>
      <c r="M159" s="40">
        <f t="shared" si="14"/>
        <v>11.142857142857142</v>
      </c>
      <c r="N159" t="s">
        <v>209</v>
      </c>
    </row>
    <row r="160" spans="1:14" s="56" customFormat="1" x14ac:dyDescent="0.25">
      <c r="A160" s="9">
        <v>154</v>
      </c>
      <c r="B160" s="54">
        <v>40708</v>
      </c>
      <c r="C160" s="55" t="s">
        <v>203</v>
      </c>
      <c r="D160" s="56" t="s">
        <v>28</v>
      </c>
      <c r="E160" s="55" t="s">
        <v>210</v>
      </c>
      <c r="F160" s="55" t="s">
        <v>211</v>
      </c>
      <c r="G160" s="58"/>
      <c r="H160" s="58">
        <v>49.5</v>
      </c>
      <c r="I160" s="56">
        <v>850</v>
      </c>
      <c r="J160" s="56">
        <v>600</v>
      </c>
      <c r="K160" s="64">
        <v>0.18472222222222223</v>
      </c>
      <c r="L160" s="64">
        <v>0.27638888888888885</v>
      </c>
      <c r="M160" s="58">
        <f t="shared" si="14"/>
        <v>11.165413533834586</v>
      </c>
      <c r="N160" s="56" t="s">
        <v>209</v>
      </c>
    </row>
    <row r="161" spans="1:14" x14ac:dyDescent="0.25">
      <c r="A161" s="12">
        <v>155</v>
      </c>
      <c r="B161" s="10">
        <v>40709</v>
      </c>
      <c r="C161" s="1" t="s">
        <v>203</v>
      </c>
      <c r="D161" t="s">
        <v>28</v>
      </c>
      <c r="E161" s="1" t="s">
        <v>210</v>
      </c>
      <c r="F161" s="1" t="s">
        <v>212</v>
      </c>
      <c r="H161" s="40">
        <v>41.4</v>
      </c>
      <c r="I161">
        <v>875</v>
      </c>
      <c r="J161">
        <v>225</v>
      </c>
      <c r="K161" s="47">
        <v>0.12569444444444444</v>
      </c>
      <c r="L161" s="47">
        <v>0.19027777777777777</v>
      </c>
      <c r="M161" s="40">
        <f t="shared" si="14"/>
        <v>13.723756906077348</v>
      </c>
      <c r="N161" t="s">
        <v>167</v>
      </c>
    </row>
    <row r="162" spans="1:14" s="56" customFormat="1" x14ac:dyDescent="0.25">
      <c r="A162" s="9">
        <v>156</v>
      </c>
      <c r="B162" s="54">
        <v>40710</v>
      </c>
      <c r="C162" s="55" t="s">
        <v>203</v>
      </c>
      <c r="D162" s="56" t="s">
        <v>28</v>
      </c>
      <c r="E162" s="55" t="s">
        <v>210</v>
      </c>
      <c r="F162" s="55" t="s">
        <v>214</v>
      </c>
      <c r="G162" s="58"/>
      <c r="H162" s="58">
        <v>112</v>
      </c>
      <c r="I162" s="56">
        <v>400</v>
      </c>
      <c r="J162" s="56">
        <v>2200</v>
      </c>
      <c r="K162" s="64">
        <v>0.23194444444444443</v>
      </c>
      <c r="L162" s="64">
        <v>0.30416666666666664</v>
      </c>
      <c r="M162" s="58">
        <f t="shared" si="14"/>
        <v>20.119760479041918</v>
      </c>
      <c r="N162" s="56" t="s">
        <v>213</v>
      </c>
    </row>
    <row r="163" spans="1:14" x14ac:dyDescent="0.25">
      <c r="A163" s="12">
        <v>157</v>
      </c>
      <c r="B163" s="10">
        <v>40711</v>
      </c>
      <c r="C163" s="1" t="s">
        <v>203</v>
      </c>
      <c r="D163" t="s">
        <v>15</v>
      </c>
      <c r="E163" s="1" t="s">
        <v>203</v>
      </c>
    </row>
    <row r="164" spans="1:14" s="56" customFormat="1" x14ac:dyDescent="0.25">
      <c r="A164" s="9">
        <v>158</v>
      </c>
      <c r="B164" s="54">
        <v>40712</v>
      </c>
      <c r="C164" s="55" t="s">
        <v>203</v>
      </c>
      <c r="D164" s="56" t="s">
        <v>15</v>
      </c>
      <c r="E164" s="55" t="s">
        <v>203</v>
      </c>
      <c r="F164" s="55"/>
      <c r="G164" s="58"/>
      <c r="H164" s="58"/>
    </row>
    <row r="165" spans="1:14" x14ac:dyDescent="0.25">
      <c r="A165" s="12">
        <v>159</v>
      </c>
      <c r="B165" s="10">
        <v>40713</v>
      </c>
      <c r="C165" s="1" t="s">
        <v>203</v>
      </c>
      <c r="D165" t="s">
        <v>15</v>
      </c>
      <c r="E165" s="1" t="s">
        <v>203</v>
      </c>
    </row>
    <row r="166" spans="1:14" s="56" customFormat="1" x14ac:dyDescent="0.25">
      <c r="A166" s="9">
        <v>160</v>
      </c>
      <c r="B166" s="54">
        <v>40714</v>
      </c>
      <c r="C166" s="55" t="s">
        <v>203</v>
      </c>
      <c r="D166" s="56" t="s">
        <v>15</v>
      </c>
      <c r="E166" s="55" t="s">
        <v>203</v>
      </c>
      <c r="F166" s="55"/>
      <c r="G166" s="58"/>
      <c r="H166" s="58"/>
    </row>
    <row r="167" spans="1:14" x14ac:dyDescent="0.25">
      <c r="A167" s="12">
        <v>161</v>
      </c>
      <c r="B167" s="10">
        <v>40715</v>
      </c>
      <c r="C167" s="1" t="s">
        <v>203</v>
      </c>
      <c r="D167" t="s">
        <v>15</v>
      </c>
      <c r="E167" s="1" t="s">
        <v>203</v>
      </c>
    </row>
    <row r="168" spans="1:14" s="56" customFormat="1" x14ac:dyDescent="0.25">
      <c r="A168" s="9">
        <v>162</v>
      </c>
      <c r="B168" s="54">
        <v>40716</v>
      </c>
      <c r="C168" s="55" t="s">
        <v>215</v>
      </c>
      <c r="D168" s="56" t="s">
        <v>28</v>
      </c>
      <c r="E168" s="55" t="s">
        <v>203</v>
      </c>
      <c r="F168" s="55" t="s">
        <v>217</v>
      </c>
      <c r="G168" s="58"/>
      <c r="H168" s="58">
        <v>95.1</v>
      </c>
      <c r="I168" s="56">
        <v>780</v>
      </c>
      <c r="J168" s="56">
        <v>770</v>
      </c>
      <c r="K168" s="64">
        <v>0.23263888888888887</v>
      </c>
      <c r="L168" s="64">
        <v>0.30763888888888891</v>
      </c>
      <c r="M168" s="58">
        <f t="shared" ref="M168:M173" si="15">H168/(HOUR(K168)+MINUTE(K168)/60)</f>
        <v>17.032835820895521</v>
      </c>
      <c r="N168" s="56" t="s">
        <v>167</v>
      </c>
    </row>
    <row r="169" spans="1:14" x14ac:dyDescent="0.25">
      <c r="A169" s="12">
        <v>163</v>
      </c>
      <c r="B169" s="10">
        <v>40717</v>
      </c>
      <c r="C169" s="1" t="s">
        <v>215</v>
      </c>
      <c r="D169" t="s">
        <v>15</v>
      </c>
      <c r="E169" s="1" t="s">
        <v>203</v>
      </c>
      <c r="F169" s="1" t="s">
        <v>219</v>
      </c>
    </row>
    <row r="170" spans="1:14" s="56" customFormat="1" x14ac:dyDescent="0.25">
      <c r="A170" s="9">
        <v>164</v>
      </c>
      <c r="B170" s="54">
        <v>40718</v>
      </c>
      <c r="C170" s="55" t="s">
        <v>215</v>
      </c>
      <c r="D170" s="56" t="s">
        <v>28</v>
      </c>
      <c r="E170" s="55" t="s">
        <v>216</v>
      </c>
      <c r="F170" s="55" t="s">
        <v>218</v>
      </c>
      <c r="G170" s="58"/>
      <c r="H170" s="58">
        <v>65.5</v>
      </c>
      <c r="I170" s="56">
        <v>1200</v>
      </c>
      <c r="J170" s="56">
        <v>100</v>
      </c>
      <c r="K170" s="64">
        <v>0.19791666666666666</v>
      </c>
      <c r="L170" s="64">
        <v>0.26458333333333334</v>
      </c>
      <c r="M170" s="58">
        <f t="shared" si="15"/>
        <v>13.789473684210526</v>
      </c>
      <c r="N170" s="56" t="s">
        <v>167</v>
      </c>
    </row>
    <row r="171" spans="1:14" x14ac:dyDescent="0.25">
      <c r="A171" s="12">
        <v>165</v>
      </c>
      <c r="B171" s="10">
        <v>40719</v>
      </c>
      <c r="C171" s="1" t="s">
        <v>215</v>
      </c>
      <c r="D171" t="s">
        <v>221</v>
      </c>
      <c r="E171" s="1" t="s">
        <v>216</v>
      </c>
      <c r="F171" s="1" t="s">
        <v>246</v>
      </c>
    </row>
    <row r="172" spans="1:14" s="56" customFormat="1" x14ac:dyDescent="0.25">
      <c r="A172" s="9">
        <v>166</v>
      </c>
      <c r="B172" s="54">
        <v>40720</v>
      </c>
      <c r="C172" s="55" t="s">
        <v>215</v>
      </c>
      <c r="D172" s="56" t="s">
        <v>28</v>
      </c>
      <c r="E172" s="55" t="s">
        <v>216</v>
      </c>
      <c r="F172" s="55" t="s">
        <v>223</v>
      </c>
      <c r="G172" s="58">
        <v>6.1</v>
      </c>
      <c r="H172" s="58">
        <v>34.1</v>
      </c>
      <c r="I172" s="56">
        <v>350</v>
      </c>
      <c r="J172" s="56">
        <v>200</v>
      </c>
      <c r="K172" s="64">
        <v>0.12916666666666668</v>
      </c>
      <c r="L172" s="64">
        <v>0.17777777777777778</v>
      </c>
      <c r="M172" s="58">
        <f t="shared" si="15"/>
        <v>11</v>
      </c>
      <c r="N172" s="56" t="s">
        <v>222</v>
      </c>
    </row>
    <row r="173" spans="1:14" x14ac:dyDescent="0.25">
      <c r="A173" s="12">
        <v>167</v>
      </c>
      <c r="B173" s="10">
        <v>40721</v>
      </c>
      <c r="C173" s="1" t="s">
        <v>215</v>
      </c>
      <c r="D173" t="s">
        <v>28</v>
      </c>
      <c r="E173" s="1" t="s">
        <v>216</v>
      </c>
      <c r="F173" s="1" t="s">
        <v>224</v>
      </c>
      <c r="H173" s="40">
        <v>45.3</v>
      </c>
      <c r="I173">
        <v>500</v>
      </c>
      <c r="J173">
        <v>100</v>
      </c>
      <c r="K173" s="47">
        <v>0.12361111111111112</v>
      </c>
      <c r="L173" s="47">
        <v>0.17847222222222223</v>
      </c>
      <c r="M173" s="40">
        <f t="shared" si="15"/>
        <v>15.269662921348313</v>
      </c>
      <c r="N173" t="s">
        <v>167</v>
      </c>
    </row>
    <row r="174" spans="1:14" s="56" customFormat="1" x14ac:dyDescent="0.25">
      <c r="A174" s="9">
        <v>168</v>
      </c>
      <c r="B174" s="54">
        <v>40722</v>
      </c>
      <c r="C174" s="55" t="s">
        <v>215</v>
      </c>
      <c r="D174" s="56" t="s">
        <v>15</v>
      </c>
      <c r="E174" s="55" t="s">
        <v>216</v>
      </c>
      <c r="F174" s="55" t="s">
        <v>216</v>
      </c>
      <c r="G174" s="58"/>
      <c r="H174" s="58"/>
      <c r="K174" s="64"/>
      <c r="L174" s="64"/>
      <c r="M174" s="58"/>
    </row>
    <row r="175" spans="1:14" x14ac:dyDescent="0.25">
      <c r="A175" s="12">
        <v>169</v>
      </c>
      <c r="B175" s="10">
        <v>40723</v>
      </c>
      <c r="C175" s="1" t="s">
        <v>215</v>
      </c>
      <c r="D175" t="s">
        <v>28</v>
      </c>
      <c r="E175" s="1" t="s">
        <v>225</v>
      </c>
      <c r="F175" s="1" t="s">
        <v>226</v>
      </c>
      <c r="H175" s="40">
        <v>34.9</v>
      </c>
      <c r="I175">
        <v>1300</v>
      </c>
      <c r="J175">
        <v>725</v>
      </c>
      <c r="K175" s="47">
        <v>0.1875</v>
      </c>
      <c r="L175" s="47">
        <v>0.28125</v>
      </c>
      <c r="M175" s="40">
        <f t="shared" ref="M175" si="16">H175/(HOUR(K175)+MINUTE(K175)/60)</f>
        <v>7.7555555555555555</v>
      </c>
      <c r="N175" t="s">
        <v>209</v>
      </c>
    </row>
    <row r="176" spans="1:14" s="56" customFormat="1" x14ac:dyDescent="0.25">
      <c r="A176" s="56">
        <v>170</v>
      </c>
      <c r="B176" s="54">
        <v>40724</v>
      </c>
      <c r="C176" s="55" t="s">
        <v>215</v>
      </c>
      <c r="D176" s="56" t="s">
        <v>28</v>
      </c>
      <c r="E176" s="55" t="s">
        <v>225</v>
      </c>
      <c r="F176" s="55" t="s">
        <v>227</v>
      </c>
      <c r="G176" s="58"/>
      <c r="H176" s="58">
        <v>24</v>
      </c>
      <c r="I176" s="56">
        <v>1200</v>
      </c>
      <c r="J176" s="56">
        <v>200</v>
      </c>
      <c r="K176" s="64">
        <v>0.17708333333333334</v>
      </c>
      <c r="L176" s="64">
        <v>0.28055555555555556</v>
      </c>
      <c r="M176" s="58">
        <f t="shared" ref="M176:M181" si="17">H176/(HOUR(K176)+MINUTE(K176)/60)</f>
        <v>5.6470588235294121</v>
      </c>
      <c r="N176" s="56" t="s">
        <v>209</v>
      </c>
    </row>
    <row r="177" spans="1:14" x14ac:dyDescent="0.25">
      <c r="A177" s="12">
        <v>171</v>
      </c>
      <c r="B177" s="10">
        <v>40725</v>
      </c>
      <c r="C177" s="1" t="s">
        <v>215</v>
      </c>
      <c r="D177" t="s">
        <v>28</v>
      </c>
      <c r="E177" s="1" t="s">
        <v>225</v>
      </c>
      <c r="F177" s="1" t="s">
        <v>228</v>
      </c>
      <c r="H177" s="40">
        <v>41.6</v>
      </c>
      <c r="I177">
        <v>500</v>
      </c>
      <c r="J177">
        <v>1550</v>
      </c>
      <c r="K177" s="47">
        <v>0.1673611111111111</v>
      </c>
      <c r="L177" s="47">
        <v>0.27152777777777776</v>
      </c>
      <c r="M177" s="40">
        <f t="shared" si="17"/>
        <v>10.356846473029046</v>
      </c>
      <c r="N177" t="s">
        <v>209</v>
      </c>
    </row>
    <row r="178" spans="1:14" s="56" customFormat="1" x14ac:dyDescent="0.25">
      <c r="A178" s="56">
        <v>172</v>
      </c>
      <c r="B178" s="54">
        <v>40726</v>
      </c>
      <c r="C178" s="55" t="s">
        <v>215</v>
      </c>
      <c r="D178" s="56" t="s">
        <v>28</v>
      </c>
      <c r="E178" s="55" t="s">
        <v>225</v>
      </c>
      <c r="F178" s="55" t="s">
        <v>229</v>
      </c>
      <c r="G178" s="58"/>
      <c r="H178" s="58">
        <v>27.3</v>
      </c>
      <c r="I178" s="56">
        <v>200</v>
      </c>
      <c r="J178" s="56">
        <v>1820</v>
      </c>
      <c r="K178" s="64">
        <v>0.13958333333333334</v>
      </c>
      <c r="L178" s="64">
        <v>0.23333333333333331</v>
      </c>
      <c r="M178" s="58">
        <f t="shared" si="17"/>
        <v>8.1492537313432845</v>
      </c>
      <c r="N178" s="56" t="s">
        <v>230</v>
      </c>
    </row>
    <row r="179" spans="1:14" x14ac:dyDescent="0.25">
      <c r="A179" s="12">
        <v>173</v>
      </c>
      <c r="B179" s="10">
        <v>40727</v>
      </c>
      <c r="C179" s="1" t="s">
        <v>215</v>
      </c>
      <c r="D179" t="s">
        <v>28</v>
      </c>
      <c r="E179" s="1" t="s">
        <v>225</v>
      </c>
      <c r="F179" s="1" t="s">
        <v>231</v>
      </c>
      <c r="H179" s="40">
        <v>36</v>
      </c>
      <c r="I179">
        <v>900</v>
      </c>
      <c r="J179">
        <v>1000</v>
      </c>
      <c r="K179" s="47">
        <v>0.1673611111111111</v>
      </c>
      <c r="L179" s="47">
        <v>0.25694444444444448</v>
      </c>
      <c r="M179" s="40">
        <f t="shared" si="17"/>
        <v>8.9626556016597512</v>
      </c>
      <c r="N179" t="s">
        <v>209</v>
      </c>
    </row>
    <row r="180" spans="1:14" s="56" customFormat="1" x14ac:dyDescent="0.25">
      <c r="A180" s="56">
        <v>174</v>
      </c>
      <c r="B180" s="54">
        <v>40728</v>
      </c>
      <c r="C180" s="55" t="s">
        <v>215</v>
      </c>
      <c r="D180" s="56" t="s">
        <v>28</v>
      </c>
      <c r="E180" s="55" t="s">
        <v>225</v>
      </c>
      <c r="F180" s="55" t="s">
        <v>232</v>
      </c>
      <c r="G180" s="58"/>
      <c r="H180" s="58">
        <v>37.5</v>
      </c>
      <c r="I180" s="56">
        <v>350</v>
      </c>
      <c r="J180" s="56">
        <v>1150</v>
      </c>
      <c r="K180" s="64">
        <v>0.14097222222222222</v>
      </c>
      <c r="L180" s="64">
        <v>0.23819444444444446</v>
      </c>
      <c r="M180" s="58">
        <f t="shared" si="17"/>
        <v>11.083743842364532</v>
      </c>
      <c r="N180" s="56" t="s">
        <v>209</v>
      </c>
    </row>
    <row r="181" spans="1:14" x14ac:dyDescent="0.25">
      <c r="A181" s="12">
        <v>175</v>
      </c>
      <c r="B181" s="10">
        <v>40729</v>
      </c>
      <c r="C181" s="1" t="s">
        <v>215</v>
      </c>
      <c r="D181" t="s">
        <v>28</v>
      </c>
      <c r="E181" s="1" t="s">
        <v>225</v>
      </c>
      <c r="F181" s="1" t="s">
        <v>233</v>
      </c>
      <c r="H181" s="40">
        <v>11.2</v>
      </c>
      <c r="I181">
        <v>0</v>
      </c>
      <c r="J181">
        <v>150</v>
      </c>
      <c r="K181" s="47">
        <v>3.125E-2</v>
      </c>
      <c r="L181" s="47">
        <v>0</v>
      </c>
      <c r="M181" s="40">
        <f t="shared" si="17"/>
        <v>14.933333333333332</v>
      </c>
      <c r="N181" t="s">
        <v>234</v>
      </c>
    </row>
    <row r="182" spans="1:14" s="56" customFormat="1" x14ac:dyDescent="0.25">
      <c r="A182" s="56">
        <v>176</v>
      </c>
      <c r="B182" s="54">
        <v>40730</v>
      </c>
      <c r="C182" s="55" t="s">
        <v>215</v>
      </c>
      <c r="D182" s="56" t="s">
        <v>15</v>
      </c>
      <c r="E182" s="55" t="s">
        <v>215</v>
      </c>
      <c r="F182" s="55"/>
      <c r="G182" s="58"/>
      <c r="H182" s="58"/>
    </row>
    <row r="183" spans="1:14" x14ac:dyDescent="0.25">
      <c r="A183" s="12">
        <v>177</v>
      </c>
      <c r="B183" s="10">
        <v>40731</v>
      </c>
      <c r="C183" s="1" t="s">
        <v>215</v>
      </c>
      <c r="D183" t="s">
        <v>15</v>
      </c>
      <c r="E183" s="1" t="s">
        <v>215</v>
      </c>
    </row>
    <row r="184" spans="1:14" s="56" customFormat="1" x14ac:dyDescent="0.25">
      <c r="A184" s="56">
        <v>178</v>
      </c>
      <c r="B184" s="54">
        <v>40732</v>
      </c>
      <c r="C184" s="55" t="s">
        <v>215</v>
      </c>
      <c r="D184" s="56" t="s">
        <v>15</v>
      </c>
      <c r="E184" s="55" t="s">
        <v>215</v>
      </c>
      <c r="F184" s="55"/>
      <c r="G184" s="58"/>
      <c r="H184" s="58"/>
    </row>
    <row r="185" spans="1:14" x14ac:dyDescent="0.25">
      <c r="A185" s="12">
        <v>179</v>
      </c>
      <c r="B185" s="10">
        <v>40733</v>
      </c>
      <c r="C185" s="1" t="s">
        <v>215</v>
      </c>
      <c r="D185" t="s">
        <v>15</v>
      </c>
      <c r="E185" s="1" t="s">
        <v>215</v>
      </c>
    </row>
    <row r="186" spans="1:14" s="56" customFormat="1" x14ac:dyDescent="0.25">
      <c r="A186" s="56">
        <v>180</v>
      </c>
      <c r="B186" s="54">
        <v>40734</v>
      </c>
      <c r="C186" s="55" t="s">
        <v>203</v>
      </c>
      <c r="D186" s="56" t="s">
        <v>15</v>
      </c>
      <c r="E186" s="55" t="s">
        <v>203</v>
      </c>
      <c r="F186" s="55"/>
      <c r="G186" s="58"/>
      <c r="H186" s="58"/>
    </row>
    <row r="187" spans="1:14" x14ac:dyDescent="0.25">
      <c r="A187" s="12">
        <v>181</v>
      </c>
      <c r="B187" s="10">
        <v>40735</v>
      </c>
      <c r="C187" s="1" t="s">
        <v>235</v>
      </c>
      <c r="D187" t="s">
        <v>15</v>
      </c>
      <c r="E187" s="1" t="s">
        <v>235</v>
      </c>
    </row>
    <row r="188" spans="1:14" s="56" customFormat="1" x14ac:dyDescent="0.25">
      <c r="A188" s="56">
        <v>182</v>
      </c>
      <c r="B188" s="54">
        <v>40736</v>
      </c>
      <c r="C188" s="55" t="s">
        <v>236</v>
      </c>
      <c r="D188" s="56" t="s">
        <v>15</v>
      </c>
      <c r="E188" s="55" t="s">
        <v>236</v>
      </c>
      <c r="F188" s="55"/>
      <c r="G188" s="58"/>
      <c r="H188" s="58"/>
    </row>
    <row r="189" spans="1:14" x14ac:dyDescent="0.25">
      <c r="A189" s="12">
        <v>183</v>
      </c>
      <c r="B189" s="10">
        <v>40737</v>
      </c>
      <c r="C189" s="1" t="s">
        <v>236</v>
      </c>
      <c r="D189" t="s">
        <v>15</v>
      </c>
      <c r="E189" s="1" t="s">
        <v>236</v>
      </c>
    </row>
    <row r="190" spans="1:14" s="56" customFormat="1" x14ac:dyDescent="0.25">
      <c r="A190" s="56">
        <v>184</v>
      </c>
      <c r="B190" s="54">
        <v>40738</v>
      </c>
      <c r="C190" s="55" t="s">
        <v>236</v>
      </c>
      <c r="D190" s="56" t="s">
        <v>15</v>
      </c>
      <c r="E190" s="55" t="s">
        <v>236</v>
      </c>
      <c r="F190" s="55"/>
      <c r="G190" s="58"/>
      <c r="H190" s="58"/>
    </row>
    <row r="191" spans="1:14" x14ac:dyDescent="0.25">
      <c r="A191" s="12">
        <v>185</v>
      </c>
      <c r="B191" s="10">
        <v>40739</v>
      </c>
      <c r="C191" s="1" t="s">
        <v>236</v>
      </c>
      <c r="D191" t="s">
        <v>20</v>
      </c>
      <c r="F191" s="1" t="s">
        <v>242</v>
      </c>
    </row>
    <row r="192" spans="1:14" s="56" customFormat="1" x14ac:dyDescent="0.25">
      <c r="A192" s="56">
        <v>186</v>
      </c>
      <c r="B192" s="54">
        <v>40740</v>
      </c>
      <c r="C192" s="55" t="s">
        <v>237</v>
      </c>
      <c r="D192" s="56" t="s">
        <v>15</v>
      </c>
      <c r="E192" s="55" t="s">
        <v>237</v>
      </c>
      <c r="F192" s="55"/>
      <c r="G192" s="58"/>
      <c r="H192" s="58"/>
    </row>
    <row r="193" spans="1:14" x14ac:dyDescent="0.25">
      <c r="A193" s="12">
        <v>187</v>
      </c>
      <c r="B193" s="10">
        <v>40741</v>
      </c>
      <c r="C193" s="11" t="s">
        <v>237</v>
      </c>
      <c r="D193" s="12" t="s">
        <v>15</v>
      </c>
      <c r="E193" s="11" t="s">
        <v>237</v>
      </c>
    </row>
    <row r="194" spans="1:14" s="56" customFormat="1" x14ac:dyDescent="0.25">
      <c r="A194" s="56">
        <v>188</v>
      </c>
      <c r="B194" s="54">
        <v>40742</v>
      </c>
      <c r="C194" s="55" t="s">
        <v>237</v>
      </c>
      <c r="D194" s="56" t="s">
        <v>15</v>
      </c>
      <c r="E194" s="55" t="s">
        <v>237</v>
      </c>
      <c r="F194" s="55"/>
      <c r="G194" s="58"/>
      <c r="H194" s="58"/>
    </row>
    <row r="195" spans="1:14" x14ac:dyDescent="0.25">
      <c r="A195" s="12">
        <v>189</v>
      </c>
      <c r="B195" s="10">
        <v>40743</v>
      </c>
      <c r="C195" s="11" t="s">
        <v>237</v>
      </c>
      <c r="D195" s="12" t="s">
        <v>15</v>
      </c>
      <c r="E195" s="11" t="s">
        <v>237</v>
      </c>
    </row>
    <row r="196" spans="1:14" s="56" customFormat="1" x14ac:dyDescent="0.25">
      <c r="A196" s="56">
        <v>190</v>
      </c>
      <c r="B196" s="54">
        <v>40744</v>
      </c>
      <c r="C196" s="55" t="s">
        <v>237</v>
      </c>
      <c r="D196" s="56" t="s">
        <v>28</v>
      </c>
      <c r="E196" s="55" t="s">
        <v>238</v>
      </c>
      <c r="F196" s="55" t="s">
        <v>239</v>
      </c>
      <c r="G196" s="58"/>
      <c r="H196" s="58">
        <v>40.6</v>
      </c>
      <c r="I196" s="56">
        <v>300</v>
      </c>
      <c r="J196" s="56">
        <v>800</v>
      </c>
      <c r="K196" s="64">
        <v>0.16666666666666666</v>
      </c>
      <c r="L196" s="64">
        <v>0.23263888888888887</v>
      </c>
      <c r="M196" s="58">
        <f t="shared" ref="M196:M199" si="18">H196/(HOUR(K196)+MINUTE(K196)/60)</f>
        <v>10.15</v>
      </c>
      <c r="N196" s="56" t="s">
        <v>241</v>
      </c>
    </row>
    <row r="197" spans="1:14" x14ac:dyDescent="0.25">
      <c r="A197" s="12">
        <v>191</v>
      </c>
      <c r="B197" s="10">
        <v>40745</v>
      </c>
      <c r="C197" s="1" t="s">
        <v>237</v>
      </c>
      <c r="D197" t="s">
        <v>28</v>
      </c>
      <c r="E197" s="1" t="s">
        <v>238</v>
      </c>
      <c r="F197" s="1" t="s">
        <v>240</v>
      </c>
      <c r="H197" s="40">
        <v>18.100000000000001</v>
      </c>
      <c r="I197">
        <v>400</v>
      </c>
      <c r="J197">
        <v>350</v>
      </c>
      <c r="K197" s="47">
        <v>9.6527777777777768E-2</v>
      </c>
      <c r="L197" s="47">
        <v>0.20069444444444443</v>
      </c>
      <c r="M197" s="40">
        <f t="shared" si="18"/>
        <v>7.8129496402877709</v>
      </c>
      <c r="N197" t="s">
        <v>209</v>
      </c>
    </row>
    <row r="198" spans="1:14" s="56" customFormat="1" x14ac:dyDescent="0.25">
      <c r="A198" s="56">
        <v>192</v>
      </c>
      <c r="B198" s="54">
        <v>40746</v>
      </c>
      <c r="C198" s="55" t="s">
        <v>237</v>
      </c>
      <c r="D198" s="56" t="s">
        <v>28</v>
      </c>
      <c r="E198" s="55" t="s">
        <v>238</v>
      </c>
      <c r="F198" s="55" t="s">
        <v>243</v>
      </c>
      <c r="G198" s="58"/>
      <c r="H198" s="58">
        <v>32.299999999999997</v>
      </c>
      <c r="I198" s="56">
        <v>650</v>
      </c>
      <c r="J198" s="56">
        <v>950</v>
      </c>
      <c r="K198" s="64">
        <v>0.16041666666666668</v>
      </c>
      <c r="L198" s="64">
        <v>0.23124999999999998</v>
      </c>
      <c r="M198" s="58">
        <f t="shared" si="18"/>
        <v>8.3896103896103895</v>
      </c>
      <c r="N198" s="56" t="s">
        <v>209</v>
      </c>
    </row>
    <row r="199" spans="1:14" x14ac:dyDescent="0.25">
      <c r="A199" s="12">
        <v>193</v>
      </c>
      <c r="B199" s="10">
        <v>40747</v>
      </c>
      <c r="C199" s="1" t="s">
        <v>237</v>
      </c>
      <c r="D199" t="s">
        <v>28</v>
      </c>
      <c r="E199" s="1" t="s">
        <v>238</v>
      </c>
      <c r="F199" s="1" t="s">
        <v>244</v>
      </c>
      <c r="H199" s="40">
        <v>30</v>
      </c>
      <c r="I199">
        <v>1150</v>
      </c>
      <c r="J199">
        <v>150</v>
      </c>
      <c r="K199" s="47">
        <v>0.18541666666666667</v>
      </c>
      <c r="L199" s="47">
        <v>0.28750000000000003</v>
      </c>
      <c r="M199" s="40">
        <f t="shared" si="18"/>
        <v>6.7415730337078648</v>
      </c>
      <c r="N199" t="s">
        <v>209</v>
      </c>
    </row>
    <row r="200" spans="1:14" s="56" customFormat="1" x14ac:dyDescent="0.25">
      <c r="A200" s="56">
        <v>194</v>
      </c>
      <c r="B200" s="54">
        <v>40748</v>
      </c>
      <c r="C200" s="55" t="s">
        <v>237</v>
      </c>
      <c r="D200" s="56" t="s">
        <v>28</v>
      </c>
      <c r="E200" s="55" t="s">
        <v>238</v>
      </c>
      <c r="F200" s="55" t="s">
        <v>245</v>
      </c>
      <c r="G200" s="58"/>
      <c r="H200" s="58">
        <v>30</v>
      </c>
      <c r="I200" s="56">
        <v>450</v>
      </c>
      <c r="J200" s="56">
        <v>900</v>
      </c>
      <c r="K200" s="64">
        <v>0.1388888888888889</v>
      </c>
      <c r="L200" s="64">
        <v>0.20833333333333334</v>
      </c>
      <c r="M200" s="58">
        <f t="shared" ref="M200" si="19">H200/(HOUR(K200)+MINUTE(K200)/60)</f>
        <v>9</v>
      </c>
      <c r="N200" s="56" t="s">
        <v>209</v>
      </c>
    </row>
    <row r="201" spans="1:14" x14ac:dyDescent="0.25">
      <c r="A201" s="12">
        <v>195</v>
      </c>
      <c r="B201" s="10">
        <v>40749</v>
      </c>
      <c r="C201" s="1" t="s">
        <v>237</v>
      </c>
      <c r="D201" t="s">
        <v>15</v>
      </c>
      <c r="E201" s="1" t="s">
        <v>238</v>
      </c>
      <c r="F201" s="1" t="s">
        <v>271</v>
      </c>
      <c r="K201" s="47"/>
      <c r="L201" s="47"/>
      <c r="M201" s="40"/>
    </row>
    <row r="202" spans="1:14" s="56" customFormat="1" x14ac:dyDescent="0.25">
      <c r="A202" s="56">
        <v>196</v>
      </c>
      <c r="B202" s="54">
        <v>40750</v>
      </c>
      <c r="C202" s="55" t="s">
        <v>237</v>
      </c>
      <c r="D202" s="56" t="s">
        <v>28</v>
      </c>
      <c r="E202" s="55" t="s">
        <v>238</v>
      </c>
      <c r="F202" s="55" t="s">
        <v>247</v>
      </c>
      <c r="G202" s="58"/>
      <c r="H202" s="58">
        <v>63.2</v>
      </c>
      <c r="I202" s="56">
        <v>500</v>
      </c>
      <c r="J202" s="56">
        <v>1250</v>
      </c>
      <c r="K202" s="64">
        <v>0.24097222222222223</v>
      </c>
      <c r="L202" s="64">
        <v>0.3125</v>
      </c>
      <c r="M202" s="58">
        <v>10.927953890489913</v>
      </c>
      <c r="N202" s="56" t="s">
        <v>209</v>
      </c>
    </row>
    <row r="203" spans="1:14" x14ac:dyDescent="0.25">
      <c r="A203" s="12">
        <v>197</v>
      </c>
      <c r="B203" s="10">
        <v>40751</v>
      </c>
      <c r="C203" s="1" t="s">
        <v>237</v>
      </c>
      <c r="D203" t="s">
        <v>28</v>
      </c>
      <c r="E203" s="1" t="s">
        <v>238</v>
      </c>
      <c r="F203" s="1" t="s">
        <v>248</v>
      </c>
      <c r="H203" s="40">
        <v>25.6</v>
      </c>
      <c r="I203">
        <v>750</v>
      </c>
      <c r="J203">
        <v>750</v>
      </c>
      <c r="K203" s="47">
        <v>0.13402777777777777</v>
      </c>
      <c r="L203" s="47">
        <v>0.23958333333333334</v>
      </c>
      <c r="M203" s="40">
        <v>7.9585492227979273</v>
      </c>
      <c r="N203" t="s">
        <v>209</v>
      </c>
    </row>
    <row r="204" spans="1:14" s="56" customFormat="1" x14ac:dyDescent="0.25">
      <c r="A204" s="56">
        <v>198</v>
      </c>
      <c r="B204" s="54">
        <v>40752</v>
      </c>
      <c r="C204" s="55" t="s">
        <v>236</v>
      </c>
      <c r="D204" s="56" t="s">
        <v>28</v>
      </c>
      <c r="E204" s="55" t="s">
        <v>238</v>
      </c>
      <c r="F204" s="55" t="s">
        <v>249</v>
      </c>
      <c r="G204" s="58"/>
      <c r="H204" s="58">
        <v>31.3</v>
      </c>
      <c r="I204" s="56">
        <v>950</v>
      </c>
      <c r="J204" s="56">
        <v>1050</v>
      </c>
      <c r="K204" s="56">
        <v>0.16041666666666668</v>
      </c>
      <c r="L204" s="56">
        <v>0.24097222222222223</v>
      </c>
      <c r="M204" s="56">
        <v>8.1298701298701292</v>
      </c>
      <c r="N204" s="56" t="s">
        <v>250</v>
      </c>
    </row>
    <row r="205" spans="1:14" x14ac:dyDescent="0.25">
      <c r="A205" s="12">
        <v>199</v>
      </c>
      <c r="B205" s="10">
        <v>40753</v>
      </c>
      <c r="C205" s="1" t="s">
        <v>236</v>
      </c>
      <c r="D205" t="s">
        <v>15</v>
      </c>
      <c r="E205" s="1" t="s">
        <v>236</v>
      </c>
    </row>
    <row r="206" spans="1:14" s="56" customFormat="1" x14ac:dyDescent="0.25">
      <c r="A206" s="56">
        <v>200</v>
      </c>
      <c r="B206" s="54">
        <v>40754</v>
      </c>
      <c r="C206" s="55" t="s">
        <v>236</v>
      </c>
      <c r="D206" s="56" t="s">
        <v>15</v>
      </c>
      <c r="E206" s="55" t="s">
        <v>236</v>
      </c>
      <c r="F206" s="55"/>
      <c r="G206" s="58"/>
      <c r="H206" s="58"/>
    </row>
    <row r="207" spans="1:14" x14ac:dyDescent="0.25">
      <c r="A207" s="12">
        <v>201</v>
      </c>
      <c r="B207" s="10">
        <v>40755</v>
      </c>
      <c r="C207" s="1" t="s">
        <v>236</v>
      </c>
      <c r="D207" t="s">
        <v>15</v>
      </c>
      <c r="E207" s="1" t="s">
        <v>236</v>
      </c>
    </row>
    <row r="208" spans="1:14" s="56" customFormat="1" x14ac:dyDescent="0.25">
      <c r="A208" s="56">
        <v>202</v>
      </c>
      <c r="B208" s="54">
        <v>40756</v>
      </c>
      <c r="C208" s="55" t="s">
        <v>236</v>
      </c>
      <c r="D208" s="56" t="s">
        <v>15</v>
      </c>
      <c r="E208" s="55" t="s">
        <v>236</v>
      </c>
      <c r="F208" s="55"/>
      <c r="G208" s="58"/>
      <c r="H208" s="58"/>
    </row>
    <row r="209" spans="1:14" x14ac:dyDescent="0.25">
      <c r="A209" s="12">
        <v>203</v>
      </c>
      <c r="B209" s="10">
        <v>40757</v>
      </c>
      <c r="C209" s="1" t="s">
        <v>236</v>
      </c>
      <c r="D209" t="s">
        <v>28</v>
      </c>
      <c r="E209" s="1" t="s">
        <v>251</v>
      </c>
      <c r="F209" s="1" t="s">
        <v>252</v>
      </c>
      <c r="H209" s="40">
        <v>87.6</v>
      </c>
      <c r="I209">
        <v>800</v>
      </c>
      <c r="J209">
        <v>2100</v>
      </c>
      <c r="K209" s="47">
        <v>0.20833333333333334</v>
      </c>
      <c r="L209" s="47">
        <v>0.30624999999999997</v>
      </c>
      <c r="M209" s="40">
        <f t="shared" ref="M209:M218" si="20">H209/(HOUR(K209)+MINUTE(K209)/60)</f>
        <v>17.52</v>
      </c>
      <c r="N209" t="s">
        <v>167</v>
      </c>
    </row>
    <row r="210" spans="1:14" s="56" customFormat="1" x14ac:dyDescent="0.25">
      <c r="A210" s="56">
        <v>204</v>
      </c>
      <c r="B210" s="54">
        <v>40758</v>
      </c>
      <c r="C210" s="55" t="s">
        <v>236</v>
      </c>
      <c r="D210" s="56" t="s">
        <v>28</v>
      </c>
      <c r="E210" s="55" t="s">
        <v>251</v>
      </c>
      <c r="F210" s="55" t="s">
        <v>254</v>
      </c>
      <c r="G210" s="58"/>
      <c r="H210" s="58">
        <v>53</v>
      </c>
      <c r="I210" s="56">
        <v>1000</v>
      </c>
      <c r="J210" s="56">
        <v>250</v>
      </c>
      <c r="K210" s="64">
        <v>0.23958333333333334</v>
      </c>
      <c r="L210" s="64">
        <v>0.32916666666666666</v>
      </c>
      <c r="M210" s="58">
        <f t="shared" si="20"/>
        <v>9.2173913043478262</v>
      </c>
      <c r="N210" s="56" t="s">
        <v>253</v>
      </c>
    </row>
    <row r="211" spans="1:14" x14ac:dyDescent="0.25">
      <c r="A211" s="12">
        <v>205</v>
      </c>
      <c r="B211" s="10">
        <v>40759</v>
      </c>
      <c r="C211" s="1" t="s">
        <v>236</v>
      </c>
      <c r="D211" t="s">
        <v>28</v>
      </c>
      <c r="E211" s="1" t="s">
        <v>251</v>
      </c>
      <c r="F211" s="1" t="s">
        <v>255</v>
      </c>
      <c r="H211" s="40">
        <v>51.1</v>
      </c>
      <c r="I211">
        <v>1100</v>
      </c>
      <c r="J211">
        <v>700</v>
      </c>
      <c r="K211" s="47">
        <v>0.2388888888888889</v>
      </c>
      <c r="L211" s="72">
        <v>0.32430555555555557</v>
      </c>
      <c r="M211" s="40">
        <f t="shared" si="20"/>
        <v>8.9127906976744189</v>
      </c>
      <c r="N211" t="s">
        <v>258</v>
      </c>
    </row>
    <row r="212" spans="1:14" s="56" customFormat="1" x14ac:dyDescent="0.25">
      <c r="A212" s="56">
        <v>206</v>
      </c>
      <c r="B212" s="54">
        <v>40760</v>
      </c>
      <c r="C212" s="55" t="s">
        <v>236</v>
      </c>
      <c r="D212" s="56" t="s">
        <v>28</v>
      </c>
      <c r="E212" s="55" t="s">
        <v>251</v>
      </c>
      <c r="F212" s="55" t="s">
        <v>256</v>
      </c>
      <c r="G212" s="58"/>
      <c r="H212" s="58">
        <v>22.4</v>
      </c>
      <c r="I212" s="56">
        <v>450</v>
      </c>
      <c r="J212" s="56">
        <v>275</v>
      </c>
      <c r="K212" s="64">
        <v>0.11319444444444444</v>
      </c>
      <c r="L212" s="64">
        <v>0.14166666666666666</v>
      </c>
      <c r="M212" s="58">
        <f t="shared" si="20"/>
        <v>8.2453987730061336</v>
      </c>
      <c r="N212" s="56" t="s">
        <v>257</v>
      </c>
    </row>
    <row r="213" spans="1:14" x14ac:dyDescent="0.25">
      <c r="A213" s="12">
        <v>207</v>
      </c>
      <c r="B213" s="10">
        <v>40761</v>
      </c>
      <c r="C213" s="1" t="s">
        <v>236</v>
      </c>
      <c r="D213" t="s">
        <v>28</v>
      </c>
      <c r="E213" s="1" t="s">
        <v>251</v>
      </c>
      <c r="F213" s="1" t="s">
        <v>260</v>
      </c>
      <c r="H213" s="40">
        <v>42</v>
      </c>
      <c r="I213">
        <v>300</v>
      </c>
      <c r="J213">
        <v>525</v>
      </c>
      <c r="K213" s="47">
        <v>0.13541666666666666</v>
      </c>
      <c r="L213" s="47">
        <v>0.14583333333333334</v>
      </c>
      <c r="M213" s="40">
        <f t="shared" si="20"/>
        <v>12.923076923076923</v>
      </c>
      <c r="N213" t="s">
        <v>259</v>
      </c>
    </row>
    <row r="214" spans="1:14" s="56" customFormat="1" x14ac:dyDescent="0.25">
      <c r="A214" s="56">
        <v>208</v>
      </c>
      <c r="B214" s="54">
        <v>40762</v>
      </c>
      <c r="C214" s="55" t="s">
        <v>235</v>
      </c>
      <c r="D214" s="56" t="s">
        <v>28</v>
      </c>
      <c r="E214" s="55" t="s">
        <v>262</v>
      </c>
      <c r="F214" s="55" t="s">
        <v>263</v>
      </c>
      <c r="G214" s="58"/>
      <c r="H214" s="58">
        <v>44.7</v>
      </c>
      <c r="I214" s="56">
        <v>1200</v>
      </c>
      <c r="J214" s="56">
        <v>800</v>
      </c>
      <c r="K214" s="64">
        <v>0.20833333333333334</v>
      </c>
      <c r="L214" s="64">
        <v>0.25</v>
      </c>
      <c r="M214" s="58">
        <f t="shared" si="20"/>
        <v>8.9400000000000013</v>
      </c>
      <c r="N214" s="56" t="s">
        <v>261</v>
      </c>
    </row>
    <row r="215" spans="1:14" x14ac:dyDescent="0.25">
      <c r="A215" s="12">
        <v>209</v>
      </c>
      <c r="B215" s="10">
        <v>40763</v>
      </c>
      <c r="C215" s="1" t="s">
        <v>235</v>
      </c>
      <c r="D215" t="s">
        <v>28</v>
      </c>
      <c r="E215" s="1" t="s">
        <v>262</v>
      </c>
      <c r="F215" s="1" t="s">
        <v>264</v>
      </c>
      <c r="H215" s="40">
        <v>45.2</v>
      </c>
      <c r="I215">
        <v>250</v>
      </c>
      <c r="J215">
        <v>1400</v>
      </c>
      <c r="K215" s="47">
        <v>0.14375000000000002</v>
      </c>
      <c r="L215" s="47">
        <v>0.22708333333333333</v>
      </c>
      <c r="M215" s="40">
        <f t="shared" si="20"/>
        <v>13.101449275362318</v>
      </c>
      <c r="N215" t="s">
        <v>209</v>
      </c>
    </row>
    <row r="216" spans="1:14" s="56" customFormat="1" x14ac:dyDescent="0.25">
      <c r="A216" s="56">
        <v>210</v>
      </c>
      <c r="B216" s="54">
        <v>40764</v>
      </c>
      <c r="C216" s="55" t="s">
        <v>235</v>
      </c>
      <c r="D216" s="56" t="s">
        <v>28</v>
      </c>
      <c r="E216" s="55" t="s">
        <v>262</v>
      </c>
      <c r="F216" s="55" t="s">
        <v>265</v>
      </c>
      <c r="G216" s="58"/>
      <c r="H216" s="58">
        <v>104</v>
      </c>
      <c r="I216" s="56">
        <v>800</v>
      </c>
      <c r="J216" s="56">
        <v>1300</v>
      </c>
      <c r="K216" s="64">
        <v>0.22083333333333333</v>
      </c>
      <c r="L216" s="64">
        <v>0.27083333333333331</v>
      </c>
      <c r="M216" s="58">
        <f t="shared" si="20"/>
        <v>19.622641509433961</v>
      </c>
      <c r="N216" s="56" t="s">
        <v>167</v>
      </c>
    </row>
    <row r="217" spans="1:14" x14ac:dyDescent="0.25">
      <c r="A217" s="12">
        <v>211</v>
      </c>
      <c r="B217" s="10">
        <v>40765</v>
      </c>
      <c r="C217" s="1" t="s">
        <v>235</v>
      </c>
      <c r="D217" t="s">
        <v>28</v>
      </c>
      <c r="E217" s="1" t="s">
        <v>262</v>
      </c>
      <c r="F217" s="1" t="s">
        <v>266</v>
      </c>
      <c r="G217" s="40">
        <v>3.7</v>
      </c>
      <c r="H217" s="40">
        <v>22.5</v>
      </c>
      <c r="I217">
        <v>550</v>
      </c>
      <c r="J217">
        <v>1200</v>
      </c>
      <c r="K217" s="47">
        <v>0.125</v>
      </c>
      <c r="L217" s="47">
        <v>0.17083333333333331</v>
      </c>
      <c r="M217" s="40">
        <f t="shared" si="20"/>
        <v>7.5</v>
      </c>
      <c r="N217" t="s">
        <v>209</v>
      </c>
    </row>
    <row r="218" spans="1:14" s="56" customFormat="1" x14ac:dyDescent="0.25">
      <c r="A218" s="56">
        <v>212</v>
      </c>
      <c r="B218" s="54">
        <v>40766</v>
      </c>
      <c r="C218" s="55" t="s">
        <v>235</v>
      </c>
      <c r="D218" s="56" t="s">
        <v>28</v>
      </c>
      <c r="E218" s="55" t="s">
        <v>262</v>
      </c>
      <c r="F218" s="55" t="s">
        <v>267</v>
      </c>
      <c r="G218" s="58">
        <v>2.1</v>
      </c>
      <c r="H218" s="58">
        <v>63.6</v>
      </c>
      <c r="I218" s="56">
        <v>300</v>
      </c>
      <c r="J218" s="56">
        <v>1300</v>
      </c>
      <c r="K218" s="64">
        <v>0.14583333333333334</v>
      </c>
      <c r="L218" s="64">
        <v>0.22638888888888889</v>
      </c>
      <c r="M218" s="58">
        <f t="shared" si="20"/>
        <v>18.171428571428571</v>
      </c>
      <c r="N218" s="56" t="s">
        <v>167</v>
      </c>
    </row>
    <row r="219" spans="1:14" x14ac:dyDescent="0.25">
      <c r="A219" s="12">
        <v>213</v>
      </c>
      <c r="B219" s="10">
        <v>40767</v>
      </c>
      <c r="C219" s="1" t="s">
        <v>235</v>
      </c>
      <c r="D219" t="s">
        <v>20</v>
      </c>
      <c r="E219" s="1" t="s">
        <v>262</v>
      </c>
      <c r="F219" s="1" t="s">
        <v>268</v>
      </c>
    </row>
    <row r="220" spans="1:14" s="56" customFormat="1" x14ac:dyDescent="0.25">
      <c r="A220" s="56">
        <v>214</v>
      </c>
      <c r="B220" s="54">
        <v>40768</v>
      </c>
      <c r="C220" s="55" t="s">
        <v>235</v>
      </c>
      <c r="D220" s="56" t="s">
        <v>20</v>
      </c>
      <c r="E220" s="55"/>
      <c r="F220" s="55" t="s">
        <v>269</v>
      </c>
      <c r="G220" s="58"/>
      <c r="H220" s="58"/>
    </row>
    <row r="221" spans="1:14" x14ac:dyDescent="0.25">
      <c r="A221" s="12">
        <v>215</v>
      </c>
      <c r="B221" s="10">
        <v>40769</v>
      </c>
      <c r="C221" s="1" t="s">
        <v>270</v>
      </c>
      <c r="D221" t="s">
        <v>15</v>
      </c>
      <c r="E221" s="1" t="s">
        <v>270</v>
      </c>
    </row>
    <row r="222" spans="1:14" s="56" customFormat="1" x14ac:dyDescent="0.25">
      <c r="A222" s="56">
        <v>216</v>
      </c>
      <c r="B222" s="54">
        <v>40770</v>
      </c>
      <c r="C222" s="55" t="s">
        <v>270</v>
      </c>
      <c r="D222" s="56" t="s">
        <v>15</v>
      </c>
      <c r="E222" s="55" t="s">
        <v>270</v>
      </c>
      <c r="F222" s="55"/>
      <c r="G222" s="58"/>
      <c r="H222" s="58"/>
    </row>
    <row r="223" spans="1:14" x14ac:dyDescent="0.25">
      <c r="A223" s="12">
        <v>217</v>
      </c>
      <c r="B223" s="10">
        <v>40771</v>
      </c>
      <c r="C223" s="1" t="s">
        <v>270</v>
      </c>
      <c r="D223" t="s">
        <v>15</v>
      </c>
      <c r="E223" s="1" t="s">
        <v>270</v>
      </c>
    </row>
    <row r="224" spans="1:14" s="56" customFormat="1" x14ac:dyDescent="0.25">
      <c r="A224" s="56">
        <v>218</v>
      </c>
      <c r="B224" s="54">
        <v>40772</v>
      </c>
      <c r="C224" s="55" t="s">
        <v>272</v>
      </c>
      <c r="D224" s="56" t="s">
        <v>28</v>
      </c>
      <c r="E224" s="55" t="s">
        <v>273</v>
      </c>
      <c r="F224" s="55" t="s">
        <v>275</v>
      </c>
      <c r="G224" s="58"/>
      <c r="H224" s="58">
        <v>48.1</v>
      </c>
      <c r="I224" s="56">
        <v>25</v>
      </c>
      <c r="J224" s="56">
        <v>25</v>
      </c>
      <c r="K224" s="64">
        <v>0.15902777777777777</v>
      </c>
      <c r="L224" s="64">
        <v>0.22916666666666666</v>
      </c>
      <c r="M224" s="58">
        <f t="shared" ref="M224:M228" si="21">H224/(HOUR(K224)+MINUTE(K224)/60)</f>
        <v>12.602620087336245</v>
      </c>
      <c r="N224" s="56" t="s">
        <v>274</v>
      </c>
    </row>
    <row r="225" spans="1:14" x14ac:dyDescent="0.25">
      <c r="A225" s="12">
        <v>219</v>
      </c>
      <c r="B225" s="10">
        <v>40773</v>
      </c>
      <c r="C225" s="1" t="s">
        <v>272</v>
      </c>
      <c r="D225" t="s">
        <v>28</v>
      </c>
      <c r="E225" s="1" t="s">
        <v>273</v>
      </c>
      <c r="F225" s="1" t="s">
        <v>276</v>
      </c>
      <c r="H225" s="40">
        <v>47.2</v>
      </c>
      <c r="I225">
        <v>15</v>
      </c>
      <c r="J225">
        <v>0</v>
      </c>
      <c r="K225" s="47">
        <v>0.15972222222222224</v>
      </c>
      <c r="L225" s="47">
        <v>0.20972222222222223</v>
      </c>
      <c r="M225" s="40">
        <f t="shared" si="21"/>
        <v>12.31304347826087</v>
      </c>
      <c r="N225" t="s">
        <v>209</v>
      </c>
    </row>
    <row r="226" spans="1:14" s="56" customFormat="1" x14ac:dyDescent="0.25">
      <c r="A226" s="56">
        <v>220</v>
      </c>
      <c r="B226" s="54">
        <v>40774</v>
      </c>
      <c r="C226" s="55" t="s">
        <v>272</v>
      </c>
      <c r="D226" s="56" t="s">
        <v>28</v>
      </c>
      <c r="E226" s="55" t="s">
        <v>273</v>
      </c>
      <c r="F226" s="55" t="s">
        <v>277</v>
      </c>
      <c r="G226" s="58"/>
      <c r="H226" s="58">
        <v>46.1</v>
      </c>
      <c r="I226" s="56">
        <v>40</v>
      </c>
      <c r="J226" s="56">
        <v>0</v>
      </c>
      <c r="K226" s="64">
        <v>0.17708333333333334</v>
      </c>
      <c r="L226" s="64">
        <v>0.26527777777777778</v>
      </c>
      <c r="M226" s="58">
        <f t="shared" si="21"/>
        <v>10.847058823529412</v>
      </c>
      <c r="N226" s="56" t="s">
        <v>209</v>
      </c>
    </row>
    <row r="227" spans="1:14" x14ac:dyDescent="0.25">
      <c r="A227" s="12">
        <v>221</v>
      </c>
      <c r="B227" s="10">
        <v>40775</v>
      </c>
      <c r="C227" s="1" t="s">
        <v>272</v>
      </c>
      <c r="D227" t="s">
        <v>28</v>
      </c>
      <c r="E227" s="1" t="s">
        <v>273</v>
      </c>
      <c r="F227" s="1" t="s">
        <v>278</v>
      </c>
      <c r="H227" s="40">
        <v>43.2</v>
      </c>
      <c r="I227">
        <v>20</v>
      </c>
      <c r="J227">
        <v>0</v>
      </c>
      <c r="K227" s="47">
        <v>0.12916666666666668</v>
      </c>
      <c r="L227" s="47">
        <v>0.24513888888888888</v>
      </c>
      <c r="M227" s="40">
        <f t="shared" si="21"/>
        <v>13.935483870967742</v>
      </c>
      <c r="N227" t="s">
        <v>209</v>
      </c>
    </row>
    <row r="228" spans="1:14" s="56" customFormat="1" x14ac:dyDescent="0.25">
      <c r="A228" s="56">
        <v>222</v>
      </c>
      <c r="B228" s="54">
        <v>40776</v>
      </c>
      <c r="C228" s="55" t="s">
        <v>272</v>
      </c>
      <c r="D228" s="56" t="s">
        <v>28</v>
      </c>
      <c r="E228" s="55" t="s">
        <v>273</v>
      </c>
      <c r="F228" s="55" t="s">
        <v>279</v>
      </c>
      <c r="G228" s="58"/>
      <c r="H228" s="58">
        <v>52.8</v>
      </c>
      <c r="I228" s="56">
        <v>50</v>
      </c>
      <c r="J228" s="56">
        <v>0</v>
      </c>
      <c r="K228" s="64">
        <v>0.16667824074074075</v>
      </c>
      <c r="L228" s="64">
        <v>0.21249999999999999</v>
      </c>
      <c r="M228" s="58">
        <f t="shared" si="21"/>
        <v>13.2</v>
      </c>
      <c r="N228" s="56" t="s">
        <v>209</v>
      </c>
    </row>
    <row r="229" spans="1:14" x14ac:dyDescent="0.25">
      <c r="A229" s="12">
        <v>223</v>
      </c>
      <c r="B229" s="10">
        <v>40777</v>
      </c>
      <c r="C229" s="1" t="s">
        <v>272</v>
      </c>
      <c r="D229" t="s">
        <v>28</v>
      </c>
      <c r="E229" s="1" t="s">
        <v>273</v>
      </c>
      <c r="F229" s="1" t="s">
        <v>282</v>
      </c>
    </row>
    <row r="230" spans="1:14" s="56" customFormat="1" x14ac:dyDescent="0.25">
      <c r="A230" s="56">
        <v>224</v>
      </c>
      <c r="B230" s="54">
        <v>40778</v>
      </c>
      <c r="C230" s="55" t="s">
        <v>272</v>
      </c>
      <c r="D230" s="56" t="s">
        <v>28</v>
      </c>
      <c r="E230" s="55" t="s">
        <v>273</v>
      </c>
      <c r="F230" s="55" t="s">
        <v>281</v>
      </c>
      <c r="G230" s="58"/>
      <c r="H230" s="58"/>
    </row>
    <row r="231" spans="1:14" x14ac:dyDescent="0.25">
      <c r="A231" s="12">
        <v>225</v>
      </c>
      <c r="B231" s="10">
        <v>40779</v>
      </c>
      <c r="C231" s="1" t="s">
        <v>272</v>
      </c>
      <c r="D231" t="s">
        <v>286</v>
      </c>
      <c r="E231" s="1" t="s">
        <v>273</v>
      </c>
      <c r="F231" s="1" t="s">
        <v>280</v>
      </c>
      <c r="G231" s="40">
        <v>2.6</v>
      </c>
    </row>
    <row r="232" spans="1:14" s="56" customFormat="1" x14ac:dyDescent="0.25">
      <c r="A232" s="56">
        <v>226</v>
      </c>
      <c r="B232" s="54">
        <v>40780</v>
      </c>
      <c r="C232" s="55" t="s">
        <v>272</v>
      </c>
      <c r="D232" s="56" t="s">
        <v>15</v>
      </c>
      <c r="E232" s="55" t="s">
        <v>273</v>
      </c>
      <c r="F232" s="55" t="s">
        <v>280</v>
      </c>
      <c r="G232" s="58"/>
      <c r="H232" s="58"/>
    </row>
    <row r="233" spans="1:14" x14ac:dyDescent="0.25">
      <c r="A233" s="12">
        <v>227</v>
      </c>
      <c r="B233" s="10">
        <v>40781</v>
      </c>
      <c r="C233" s="1" t="s">
        <v>272</v>
      </c>
      <c r="D233" t="s">
        <v>28</v>
      </c>
      <c r="E233" s="1" t="s">
        <v>273</v>
      </c>
      <c r="F233" s="1" t="s">
        <v>282</v>
      </c>
    </row>
    <row r="234" spans="1:14" s="56" customFormat="1" x14ac:dyDescent="0.25">
      <c r="A234" s="56">
        <v>228</v>
      </c>
      <c r="B234" s="54">
        <v>40782</v>
      </c>
      <c r="C234" s="55" t="s">
        <v>272</v>
      </c>
      <c r="D234" s="56" t="s">
        <v>28</v>
      </c>
      <c r="E234" s="55" t="s">
        <v>283</v>
      </c>
      <c r="F234" s="55" t="s">
        <v>284</v>
      </c>
      <c r="G234" s="58"/>
      <c r="H234" s="58">
        <v>63.9</v>
      </c>
      <c r="I234" s="56">
        <v>20</v>
      </c>
      <c r="J234" s="56">
        <v>55</v>
      </c>
      <c r="K234" s="64">
        <v>0.23611111111111113</v>
      </c>
      <c r="L234" s="64">
        <v>0.4055555555555555</v>
      </c>
      <c r="M234" s="58">
        <f t="shared" ref="M234" si="22">H234/(HOUR(K234)+MINUTE(K234)/60)</f>
        <v>11.276470588235293</v>
      </c>
      <c r="N234" s="56" t="s">
        <v>209</v>
      </c>
    </row>
    <row r="235" spans="1:14" x14ac:dyDescent="0.25">
      <c r="A235" s="12">
        <v>229</v>
      </c>
      <c r="B235" s="10">
        <v>40783</v>
      </c>
      <c r="C235" s="1" t="s">
        <v>272</v>
      </c>
      <c r="D235" t="s">
        <v>28</v>
      </c>
      <c r="E235" s="1" t="s">
        <v>283</v>
      </c>
      <c r="F235" s="1" t="s">
        <v>285</v>
      </c>
      <c r="H235" s="40">
        <v>40.799999999999997</v>
      </c>
      <c r="I235">
        <v>15</v>
      </c>
      <c r="J235">
        <v>0</v>
      </c>
      <c r="K235" s="47">
        <v>0.17222222222222225</v>
      </c>
      <c r="L235" s="47">
        <v>0.30833333333333335</v>
      </c>
      <c r="M235" s="40">
        <f t="shared" ref="M235" si="23">H235/(HOUR(K235)+MINUTE(K235)/60)</f>
        <v>9.8709677419354822</v>
      </c>
      <c r="N235" t="s">
        <v>209</v>
      </c>
    </row>
    <row r="236" spans="1:14" s="56" customFormat="1" x14ac:dyDescent="0.25">
      <c r="A236" s="56">
        <v>230</v>
      </c>
      <c r="B236" s="54">
        <v>40784</v>
      </c>
      <c r="C236" s="55" t="s">
        <v>272</v>
      </c>
      <c r="D236" s="56" t="s">
        <v>15</v>
      </c>
      <c r="E236" s="55" t="s">
        <v>283</v>
      </c>
      <c r="F236" s="55"/>
      <c r="G236" s="58"/>
      <c r="H236" s="58"/>
    </row>
    <row r="237" spans="1:14" x14ac:dyDescent="0.25">
      <c r="A237" s="12">
        <v>231</v>
      </c>
      <c r="B237" s="10">
        <v>40785</v>
      </c>
      <c r="C237" s="1" t="s">
        <v>272</v>
      </c>
      <c r="D237" t="s">
        <v>15</v>
      </c>
      <c r="E237" s="1" t="s">
        <v>283</v>
      </c>
      <c r="F237" s="1" t="s">
        <v>288</v>
      </c>
    </row>
    <row r="238" spans="1:14" s="56" customFormat="1" x14ac:dyDescent="0.25">
      <c r="A238" s="56">
        <v>232</v>
      </c>
      <c r="B238" s="54">
        <v>40786</v>
      </c>
      <c r="C238" s="55" t="s">
        <v>272</v>
      </c>
      <c r="D238" s="56" t="s">
        <v>15</v>
      </c>
      <c r="E238" s="55" t="s">
        <v>283</v>
      </c>
      <c r="F238" s="55"/>
      <c r="G238" s="58"/>
      <c r="H238" s="58"/>
    </row>
    <row r="239" spans="1:14" x14ac:dyDescent="0.25">
      <c r="A239" s="12">
        <v>233</v>
      </c>
      <c r="B239" s="10">
        <v>40787</v>
      </c>
      <c r="C239" s="1" t="s">
        <v>272</v>
      </c>
      <c r="D239" t="s">
        <v>28</v>
      </c>
      <c r="E239" s="1" t="s">
        <v>283</v>
      </c>
      <c r="F239" s="1" t="s">
        <v>287</v>
      </c>
      <c r="H239" s="40">
        <v>72.5</v>
      </c>
      <c r="I239">
        <v>30</v>
      </c>
      <c r="J239">
        <v>15</v>
      </c>
      <c r="K239" s="47">
        <v>0.27013888888888887</v>
      </c>
      <c r="L239" s="47">
        <v>0.38194444444444442</v>
      </c>
      <c r="M239" s="40">
        <f t="shared" ref="M239" si="24">H239/(HOUR(K239)+MINUTE(K239)/60)</f>
        <v>11.182519280205655</v>
      </c>
      <c r="N239" t="s">
        <v>209</v>
      </c>
    </row>
    <row r="240" spans="1:14" s="56" customFormat="1" x14ac:dyDescent="0.25">
      <c r="A240" s="56">
        <v>234</v>
      </c>
      <c r="B240" s="54">
        <v>40788</v>
      </c>
      <c r="C240" s="55" t="s">
        <v>272</v>
      </c>
      <c r="D240" s="56" t="s">
        <v>28</v>
      </c>
      <c r="E240" s="55" t="s">
        <v>283</v>
      </c>
      <c r="F240" s="55" t="s">
        <v>289</v>
      </c>
      <c r="G240" s="58"/>
      <c r="H240" s="58">
        <v>29.4</v>
      </c>
      <c r="I240" s="56">
        <v>35</v>
      </c>
      <c r="J240" s="56">
        <v>10</v>
      </c>
      <c r="K240" s="64">
        <v>9.7916666666666666E-2</v>
      </c>
      <c r="L240" s="64">
        <v>0.1125</v>
      </c>
      <c r="M240" s="58">
        <f t="shared" ref="M240" si="25">H240/(HOUR(K240)+MINUTE(K240)/60)</f>
        <v>12.510638297872338</v>
      </c>
      <c r="N240" s="56" t="s">
        <v>209</v>
      </c>
    </row>
    <row r="241" spans="1:14" x14ac:dyDescent="0.25">
      <c r="A241" s="12">
        <v>235</v>
      </c>
      <c r="B241" s="10">
        <v>40789</v>
      </c>
      <c r="C241" s="1" t="s">
        <v>272</v>
      </c>
      <c r="D241" t="s">
        <v>15</v>
      </c>
      <c r="E241" s="1" t="s">
        <v>283</v>
      </c>
      <c r="F241" s="1" t="s">
        <v>290</v>
      </c>
      <c r="G241" s="40">
        <v>2.6</v>
      </c>
      <c r="I241">
        <v>175</v>
      </c>
      <c r="J241">
        <v>175</v>
      </c>
    </row>
    <row r="242" spans="1:14" s="56" customFormat="1" x14ac:dyDescent="0.25">
      <c r="A242" s="56">
        <v>236</v>
      </c>
      <c r="B242" s="54">
        <v>40790</v>
      </c>
      <c r="C242" s="55" t="s">
        <v>272</v>
      </c>
      <c r="D242" s="56" t="s">
        <v>20</v>
      </c>
      <c r="E242" s="55" t="s">
        <v>283</v>
      </c>
      <c r="F242" s="55" t="s">
        <v>291</v>
      </c>
      <c r="G242" s="58"/>
      <c r="H242" s="58"/>
    </row>
    <row r="243" spans="1:14" x14ac:dyDescent="0.25">
      <c r="A243" s="12">
        <v>237</v>
      </c>
      <c r="B243" s="10">
        <v>40791</v>
      </c>
      <c r="C243" s="1" t="s">
        <v>292</v>
      </c>
      <c r="D243" t="s">
        <v>20</v>
      </c>
      <c r="E243" s="1" t="s">
        <v>283</v>
      </c>
      <c r="F243" s="1" t="s">
        <v>291</v>
      </c>
    </row>
    <row r="244" spans="1:14" s="56" customFormat="1" x14ac:dyDescent="0.25">
      <c r="A244" s="56">
        <v>238</v>
      </c>
      <c r="B244" s="54">
        <v>40792</v>
      </c>
      <c r="C244" s="55" t="s">
        <v>293</v>
      </c>
      <c r="D244" s="56" t="s">
        <v>28</v>
      </c>
      <c r="E244" s="55" t="s">
        <v>296</v>
      </c>
      <c r="F244" s="55" t="s">
        <v>312</v>
      </c>
      <c r="G244" s="58"/>
      <c r="H244" s="58">
        <v>114</v>
      </c>
      <c r="I244" s="56">
        <v>700</v>
      </c>
      <c r="J244" s="56">
        <v>700</v>
      </c>
      <c r="K244" s="64">
        <v>0.29375000000000001</v>
      </c>
      <c r="L244" s="64">
        <v>0.43541666666666662</v>
      </c>
      <c r="M244" s="58">
        <f t="shared" ref="M244:M245" si="26">H244/(HOUR(K244)+MINUTE(K244)/60)</f>
        <v>16.170212765957448</v>
      </c>
      <c r="N244" s="56" t="s">
        <v>167</v>
      </c>
    </row>
    <row r="245" spans="1:14" x14ac:dyDescent="0.25">
      <c r="A245" s="12">
        <v>239</v>
      </c>
      <c r="B245" s="10">
        <v>40793</v>
      </c>
      <c r="C245" s="1" t="s">
        <v>294</v>
      </c>
      <c r="D245" t="s">
        <v>295</v>
      </c>
      <c r="E245" s="1" t="s">
        <v>296</v>
      </c>
      <c r="F245" s="1" t="s">
        <v>297</v>
      </c>
      <c r="H245" s="40">
        <v>15.8</v>
      </c>
      <c r="I245">
        <v>150</v>
      </c>
      <c r="J245">
        <v>110</v>
      </c>
      <c r="K245" s="47">
        <v>6.25E-2</v>
      </c>
      <c r="L245" s="47">
        <v>0.13194444444444445</v>
      </c>
      <c r="M245" s="40">
        <f t="shared" si="26"/>
        <v>10.533333333333333</v>
      </c>
      <c r="N245" t="s">
        <v>167</v>
      </c>
    </row>
    <row r="246" spans="1:14" s="56" customFormat="1" x14ac:dyDescent="0.25">
      <c r="A246" s="56">
        <v>240</v>
      </c>
      <c r="B246" s="54">
        <v>40794</v>
      </c>
      <c r="C246" s="55" t="s">
        <v>294</v>
      </c>
      <c r="D246" s="56" t="s">
        <v>295</v>
      </c>
      <c r="E246" s="55" t="s">
        <v>296</v>
      </c>
      <c r="F246" s="55" t="s">
        <v>298</v>
      </c>
      <c r="G246" s="58"/>
      <c r="H246" s="58">
        <v>86.8</v>
      </c>
      <c r="I246" s="56">
        <v>500</v>
      </c>
      <c r="J246" s="56">
        <v>475</v>
      </c>
      <c r="K246" s="64">
        <v>0.20833333333333334</v>
      </c>
      <c r="L246" s="73">
        <v>0.26944444444444443</v>
      </c>
      <c r="M246" s="58">
        <f t="shared" ref="M246" si="27">H246/(HOUR(K246)+MINUTE(K246)/60)</f>
        <v>17.36</v>
      </c>
      <c r="N246" s="56" t="s">
        <v>167</v>
      </c>
    </row>
    <row r="247" spans="1:14" x14ac:dyDescent="0.25">
      <c r="A247" s="12">
        <v>241</v>
      </c>
      <c r="B247" s="10">
        <v>40795</v>
      </c>
      <c r="C247" s="1" t="s">
        <v>294</v>
      </c>
      <c r="D247" t="s">
        <v>15</v>
      </c>
      <c r="E247" s="1" t="s">
        <v>296</v>
      </c>
    </row>
    <row r="248" spans="1:14" s="56" customFormat="1" x14ac:dyDescent="0.25">
      <c r="A248" s="56">
        <v>242</v>
      </c>
      <c r="B248" s="54">
        <v>40796</v>
      </c>
      <c r="C248" s="55" t="s">
        <v>294</v>
      </c>
      <c r="D248" s="56" t="s">
        <v>15</v>
      </c>
      <c r="E248" s="55" t="s">
        <v>296</v>
      </c>
      <c r="F248" s="55"/>
      <c r="G248" s="58"/>
      <c r="H248" s="58"/>
    </row>
    <row r="249" spans="1:14" x14ac:dyDescent="0.25">
      <c r="A249" s="12">
        <v>243</v>
      </c>
      <c r="B249" s="10">
        <v>40797</v>
      </c>
      <c r="C249" s="1" t="s">
        <v>294</v>
      </c>
      <c r="D249" t="s">
        <v>15</v>
      </c>
      <c r="E249" s="1" t="s">
        <v>296</v>
      </c>
    </row>
    <row r="250" spans="1:14" s="56" customFormat="1" x14ac:dyDescent="0.25">
      <c r="A250" s="56">
        <v>244</v>
      </c>
      <c r="B250" s="54">
        <v>40798</v>
      </c>
      <c r="C250" s="55" t="s">
        <v>294</v>
      </c>
      <c r="D250" s="56" t="s">
        <v>15</v>
      </c>
      <c r="E250" s="55" t="s">
        <v>296</v>
      </c>
      <c r="F250" s="55"/>
      <c r="G250" s="58"/>
      <c r="H250" s="58"/>
    </row>
    <row r="251" spans="1:14" x14ac:dyDescent="0.25">
      <c r="A251" s="12">
        <v>245</v>
      </c>
      <c r="B251" s="10">
        <v>40799</v>
      </c>
      <c r="C251" s="1" t="s">
        <v>294</v>
      </c>
      <c r="D251" t="s">
        <v>286</v>
      </c>
      <c r="E251" s="1" t="s">
        <v>299</v>
      </c>
      <c r="F251" s="1" t="s">
        <v>300</v>
      </c>
    </row>
    <row r="252" spans="1:14" s="56" customFormat="1" x14ac:dyDescent="0.25">
      <c r="A252" s="56">
        <v>246</v>
      </c>
      <c r="B252" s="54">
        <v>40800</v>
      </c>
      <c r="C252" s="55" t="s">
        <v>294</v>
      </c>
      <c r="D252" s="56" t="s">
        <v>286</v>
      </c>
      <c r="E252" s="55" t="s">
        <v>299</v>
      </c>
      <c r="F252" s="55" t="s">
        <v>301</v>
      </c>
      <c r="G252" s="58"/>
      <c r="H252" s="58"/>
    </row>
    <row r="253" spans="1:14" x14ac:dyDescent="0.25">
      <c r="A253" s="12">
        <v>247</v>
      </c>
      <c r="B253" s="10">
        <v>40801</v>
      </c>
      <c r="C253" s="1" t="s">
        <v>294</v>
      </c>
      <c r="D253" t="s">
        <v>286</v>
      </c>
      <c r="E253" s="1" t="s">
        <v>299</v>
      </c>
      <c r="F253" s="1" t="s">
        <v>302</v>
      </c>
    </row>
    <row r="254" spans="1:14" s="56" customFormat="1" x14ac:dyDescent="0.25">
      <c r="A254" s="56">
        <v>248</v>
      </c>
      <c r="B254" s="54">
        <v>40802</v>
      </c>
      <c r="C254" s="55" t="s">
        <v>294</v>
      </c>
      <c r="D254" s="56" t="s">
        <v>286</v>
      </c>
      <c r="E254" s="55" t="s">
        <v>299</v>
      </c>
      <c r="F254" s="55" t="s">
        <v>303</v>
      </c>
      <c r="G254" s="58"/>
      <c r="H254" s="58"/>
    </row>
    <row r="255" spans="1:14" x14ac:dyDescent="0.25">
      <c r="A255" s="12">
        <v>249</v>
      </c>
      <c r="B255" s="10">
        <v>40803</v>
      </c>
      <c r="C255" s="1" t="s">
        <v>294</v>
      </c>
      <c r="D255" t="s">
        <v>286</v>
      </c>
      <c r="E255" s="1" t="s">
        <v>299</v>
      </c>
      <c r="F255" s="1" t="s">
        <v>304</v>
      </c>
    </row>
    <row r="256" spans="1:14" s="56" customFormat="1" x14ac:dyDescent="0.25">
      <c r="A256" s="56">
        <v>250</v>
      </c>
      <c r="B256" s="54">
        <v>40804</v>
      </c>
      <c r="C256" s="55" t="s">
        <v>294</v>
      </c>
      <c r="D256" s="56" t="s">
        <v>15</v>
      </c>
      <c r="E256" s="55" t="s">
        <v>296</v>
      </c>
      <c r="F256" s="55"/>
      <c r="G256" s="58"/>
      <c r="H256" s="58"/>
    </row>
    <row r="257" spans="1:14" x14ac:dyDescent="0.25">
      <c r="A257" s="12">
        <v>251</v>
      </c>
      <c r="B257" s="10">
        <v>40805</v>
      </c>
      <c r="C257" s="1" t="s">
        <v>294</v>
      </c>
      <c r="D257" t="s">
        <v>28</v>
      </c>
      <c r="E257" s="1" t="s">
        <v>305</v>
      </c>
      <c r="F257" s="1" t="s">
        <v>306</v>
      </c>
      <c r="H257" s="40">
        <v>55.9</v>
      </c>
      <c r="I257">
        <v>100</v>
      </c>
      <c r="J257">
        <v>100</v>
      </c>
      <c r="K257" s="47">
        <v>0.11805555555555557</v>
      </c>
      <c r="L257" s="47">
        <v>0.14583333333333334</v>
      </c>
      <c r="M257" s="40">
        <f t="shared" ref="M257:M258" si="28">H257/(HOUR(K257)+MINUTE(K257)/60)</f>
        <v>19.72941176470588</v>
      </c>
      <c r="N257" t="s">
        <v>307</v>
      </c>
    </row>
    <row r="258" spans="1:14" s="56" customFormat="1" x14ac:dyDescent="0.25">
      <c r="A258" s="56">
        <v>252</v>
      </c>
      <c r="B258" s="54">
        <v>40806</v>
      </c>
      <c r="C258" s="55" t="s">
        <v>294</v>
      </c>
      <c r="D258" s="56" t="s">
        <v>28</v>
      </c>
      <c r="E258" s="55" t="s">
        <v>305</v>
      </c>
      <c r="F258" s="55" t="s">
        <v>308</v>
      </c>
      <c r="G258" s="58"/>
      <c r="H258" s="58">
        <v>128</v>
      </c>
      <c r="I258" s="56">
        <v>600</v>
      </c>
      <c r="J258" s="56">
        <v>450</v>
      </c>
      <c r="K258" s="64">
        <v>0.31041666666666667</v>
      </c>
      <c r="L258" s="64">
        <v>0.4236111111111111</v>
      </c>
      <c r="M258" s="58">
        <f t="shared" si="28"/>
        <v>17.181208053691275</v>
      </c>
      <c r="N258" s="56" t="s">
        <v>309</v>
      </c>
    </row>
    <row r="259" spans="1:14" x14ac:dyDescent="0.25">
      <c r="A259" s="12">
        <v>253</v>
      </c>
      <c r="B259" s="10">
        <v>40807</v>
      </c>
      <c r="C259" s="1" t="s">
        <v>311</v>
      </c>
      <c r="D259" t="s">
        <v>28</v>
      </c>
      <c r="E259" s="1" t="s">
        <v>305</v>
      </c>
      <c r="F259" s="1" t="s">
        <v>310</v>
      </c>
      <c r="H259" s="40">
        <v>67.099999999999994</v>
      </c>
      <c r="I259">
        <v>700</v>
      </c>
      <c r="J259">
        <v>400</v>
      </c>
      <c r="K259" s="47">
        <v>0.2076388888888889</v>
      </c>
      <c r="L259" s="47">
        <v>0.3263888888888889</v>
      </c>
      <c r="M259" s="40">
        <f t="shared" ref="M259" si="29">H259/(HOUR(K259)+MINUTE(K259)/60)</f>
        <v>13.464882943143811</v>
      </c>
      <c r="N259" t="s">
        <v>167</v>
      </c>
    </row>
    <row r="260" spans="1:14" s="56" customFormat="1" x14ac:dyDescent="0.25">
      <c r="A260" s="56">
        <v>254</v>
      </c>
      <c r="B260" s="54">
        <v>40808</v>
      </c>
      <c r="C260" s="55" t="s">
        <v>311</v>
      </c>
      <c r="D260" s="56" t="s">
        <v>28</v>
      </c>
      <c r="E260" s="55" t="s">
        <v>305</v>
      </c>
      <c r="F260" s="55" t="s">
        <v>313</v>
      </c>
      <c r="G260" s="58"/>
      <c r="H260" s="58">
        <v>50.8</v>
      </c>
      <c r="I260" s="56">
        <v>1650</v>
      </c>
      <c r="J260" s="56">
        <v>75</v>
      </c>
      <c r="K260" s="64">
        <v>0.22569444444444445</v>
      </c>
      <c r="L260" s="64">
        <v>0.30277777777777776</v>
      </c>
      <c r="M260" s="58">
        <f t="shared" ref="M260:M261" si="30">H260/(HOUR(K260)+MINUTE(K260)/60)</f>
        <v>9.3784615384615382</v>
      </c>
      <c r="N260" s="56" t="s">
        <v>167</v>
      </c>
    </row>
    <row r="261" spans="1:14" x14ac:dyDescent="0.25">
      <c r="A261" s="12">
        <v>255</v>
      </c>
      <c r="B261" s="10">
        <v>40809</v>
      </c>
      <c r="C261" s="1" t="s">
        <v>311</v>
      </c>
      <c r="D261" t="s">
        <v>28</v>
      </c>
      <c r="E261" s="1" t="s">
        <v>305</v>
      </c>
      <c r="F261" s="1" t="s">
        <v>314</v>
      </c>
      <c r="H261" s="40">
        <v>16.600000000000001</v>
      </c>
      <c r="I261">
        <v>900</v>
      </c>
      <c r="J261">
        <v>50</v>
      </c>
      <c r="K261" s="47">
        <v>9.9999999999999992E-2</v>
      </c>
      <c r="L261" s="47">
        <v>0.13125000000000001</v>
      </c>
      <c r="M261" s="40">
        <f t="shared" si="30"/>
        <v>6.9166666666666679</v>
      </c>
      <c r="N261" t="s">
        <v>167</v>
      </c>
    </row>
    <row r="262" spans="1:14" s="56" customFormat="1" x14ac:dyDescent="0.25">
      <c r="A262" s="56">
        <v>256</v>
      </c>
      <c r="B262" s="54">
        <v>40810</v>
      </c>
      <c r="C262" s="55" t="s">
        <v>311</v>
      </c>
      <c r="D262" s="56" t="s">
        <v>28</v>
      </c>
      <c r="E262" s="55" t="s">
        <v>305</v>
      </c>
      <c r="F262" s="55" t="s">
        <v>315</v>
      </c>
      <c r="G262" s="58"/>
      <c r="H262" s="58">
        <v>17.899999999999999</v>
      </c>
      <c r="I262" s="56">
        <v>1020</v>
      </c>
      <c r="J262" s="56">
        <v>50</v>
      </c>
      <c r="K262" s="64">
        <v>0.11944444444444445</v>
      </c>
      <c r="L262" s="64">
        <v>0.24722222222222223</v>
      </c>
      <c r="M262" s="58">
        <f t="shared" ref="M262:M263" si="31">H262/(HOUR(K262)+MINUTE(K262)/60)</f>
        <v>6.2441860465116275</v>
      </c>
      <c r="N262" s="56" t="s">
        <v>167</v>
      </c>
    </row>
    <row r="263" spans="1:14" x14ac:dyDescent="0.25">
      <c r="A263" s="12">
        <v>257</v>
      </c>
      <c r="B263" s="10">
        <v>40811</v>
      </c>
      <c r="C263" s="1" t="s">
        <v>311</v>
      </c>
      <c r="D263" t="s">
        <v>28</v>
      </c>
      <c r="E263" s="1" t="s">
        <v>305</v>
      </c>
      <c r="F263" s="1" t="s">
        <v>345</v>
      </c>
      <c r="H263" s="40">
        <v>50.1</v>
      </c>
      <c r="I263">
        <v>700</v>
      </c>
      <c r="J263">
        <v>1200</v>
      </c>
      <c r="K263" s="47">
        <v>0.15347222222222223</v>
      </c>
      <c r="L263" s="47">
        <v>0.21805555555555556</v>
      </c>
      <c r="M263" s="40">
        <f t="shared" si="31"/>
        <v>13.601809954751131</v>
      </c>
      <c r="N263" t="s">
        <v>167</v>
      </c>
    </row>
    <row r="264" spans="1:14" s="56" customFormat="1" x14ac:dyDescent="0.25">
      <c r="A264" s="56">
        <v>258</v>
      </c>
      <c r="B264" s="54">
        <v>40812</v>
      </c>
      <c r="C264" s="55" t="s">
        <v>311</v>
      </c>
      <c r="D264" s="56" t="s">
        <v>28</v>
      </c>
      <c r="E264" s="55" t="s">
        <v>305</v>
      </c>
      <c r="F264" s="55" t="s">
        <v>316</v>
      </c>
      <c r="G264" s="58"/>
      <c r="H264" s="58">
        <v>31.7</v>
      </c>
      <c r="I264" s="56">
        <v>610</v>
      </c>
      <c r="J264" s="56">
        <v>440</v>
      </c>
      <c r="K264" s="64">
        <v>0.11944444444444445</v>
      </c>
      <c r="L264" s="64">
        <v>0.15277777777777776</v>
      </c>
      <c r="M264" s="58">
        <f t="shared" ref="M264:M265" si="32">H264/(HOUR(K264)+MINUTE(K264)/60)</f>
        <v>11.05813953488372</v>
      </c>
      <c r="N264" s="56" t="s">
        <v>167</v>
      </c>
    </row>
    <row r="265" spans="1:14" x14ac:dyDescent="0.25">
      <c r="A265" s="12">
        <v>259</v>
      </c>
      <c r="B265" s="10">
        <v>40813</v>
      </c>
      <c r="C265" s="1" t="s">
        <v>311</v>
      </c>
      <c r="D265" t="s">
        <v>28</v>
      </c>
      <c r="E265" s="1" t="s">
        <v>305</v>
      </c>
      <c r="F265" s="1" t="s">
        <v>317</v>
      </c>
      <c r="H265" s="40">
        <v>74.5</v>
      </c>
      <c r="I265">
        <v>950</v>
      </c>
      <c r="J265">
        <v>1300</v>
      </c>
      <c r="K265" s="47">
        <v>0.22569444444444445</v>
      </c>
      <c r="L265" s="47">
        <v>0.30763888888888891</v>
      </c>
      <c r="M265" s="40">
        <f t="shared" si="32"/>
        <v>13.753846153846153</v>
      </c>
      <c r="N265" t="s">
        <v>167</v>
      </c>
    </row>
    <row r="266" spans="1:14" s="56" customFormat="1" x14ac:dyDescent="0.25">
      <c r="A266" s="56">
        <v>260</v>
      </c>
      <c r="B266" s="54">
        <v>40814</v>
      </c>
      <c r="C266" s="55" t="s">
        <v>311</v>
      </c>
      <c r="D266" s="56" t="s">
        <v>15</v>
      </c>
      <c r="E266" s="55" t="s">
        <v>311</v>
      </c>
      <c r="F266" s="55"/>
      <c r="G266" s="58"/>
      <c r="H266" s="58"/>
    </row>
    <row r="267" spans="1:14" x14ac:dyDescent="0.25">
      <c r="A267" s="12">
        <v>261</v>
      </c>
      <c r="B267" s="10">
        <v>40815</v>
      </c>
      <c r="C267" s="1" t="s">
        <v>311</v>
      </c>
      <c r="D267" t="s">
        <v>15</v>
      </c>
      <c r="E267" s="1" t="s">
        <v>311</v>
      </c>
    </row>
    <row r="268" spans="1:14" s="56" customFormat="1" x14ac:dyDescent="0.25">
      <c r="A268" s="56">
        <v>262</v>
      </c>
      <c r="B268" s="54">
        <v>40816</v>
      </c>
      <c r="C268" s="55" t="s">
        <v>311</v>
      </c>
      <c r="D268" s="56" t="s">
        <v>15</v>
      </c>
      <c r="E268" s="55" t="s">
        <v>311</v>
      </c>
      <c r="F268" s="55"/>
      <c r="G268" s="58"/>
      <c r="H268" s="58"/>
    </row>
    <row r="269" spans="1:14" x14ac:dyDescent="0.25">
      <c r="A269" s="12">
        <v>263</v>
      </c>
      <c r="B269" s="10">
        <v>40817</v>
      </c>
      <c r="C269" s="1" t="s">
        <v>311</v>
      </c>
      <c r="D269" t="s">
        <v>15</v>
      </c>
      <c r="E269" s="1" t="s">
        <v>311</v>
      </c>
    </row>
    <row r="270" spans="1:14" s="56" customFormat="1" x14ac:dyDescent="0.25">
      <c r="A270" s="56">
        <v>264</v>
      </c>
      <c r="B270" s="54">
        <v>40818</v>
      </c>
      <c r="C270" s="55" t="s">
        <v>311</v>
      </c>
      <c r="D270" s="56" t="s">
        <v>15</v>
      </c>
      <c r="E270" s="55" t="s">
        <v>311</v>
      </c>
      <c r="F270" s="55"/>
      <c r="G270" s="58"/>
      <c r="H270" s="58"/>
    </row>
    <row r="271" spans="1:14" x14ac:dyDescent="0.25">
      <c r="A271" s="12">
        <v>265</v>
      </c>
      <c r="B271" s="10">
        <v>40819</v>
      </c>
      <c r="C271" s="1" t="s">
        <v>311</v>
      </c>
      <c r="D271" t="s">
        <v>15</v>
      </c>
      <c r="E271" s="1" t="s">
        <v>311</v>
      </c>
    </row>
    <row r="272" spans="1:14" s="56" customFormat="1" x14ac:dyDescent="0.25">
      <c r="A272" s="56">
        <v>266</v>
      </c>
      <c r="B272" s="54">
        <v>40820</v>
      </c>
      <c r="C272" s="55" t="s">
        <v>343</v>
      </c>
      <c r="D272" s="56" t="s">
        <v>20</v>
      </c>
      <c r="E272" s="55" t="s">
        <v>343</v>
      </c>
      <c r="F272" s="55"/>
      <c r="G272" s="58"/>
      <c r="H272" s="58"/>
    </row>
    <row r="273" spans="1:15" x14ac:dyDescent="0.25">
      <c r="A273" s="12">
        <v>267</v>
      </c>
      <c r="B273" s="10">
        <v>40821</v>
      </c>
      <c r="C273" s="1" t="s">
        <v>343</v>
      </c>
      <c r="D273" t="s">
        <v>15</v>
      </c>
      <c r="E273" s="1" t="s">
        <v>343</v>
      </c>
    </row>
    <row r="274" spans="1:15" s="56" customFormat="1" x14ac:dyDescent="0.25">
      <c r="A274" s="56">
        <v>268</v>
      </c>
      <c r="B274" s="54">
        <v>40822</v>
      </c>
      <c r="C274" s="55" t="s">
        <v>318</v>
      </c>
      <c r="D274" s="56" t="s">
        <v>20</v>
      </c>
      <c r="E274" s="55" t="s">
        <v>318</v>
      </c>
      <c r="F274" s="55"/>
      <c r="G274" s="58"/>
      <c r="H274" s="58"/>
    </row>
    <row r="275" spans="1:15" x14ac:dyDescent="0.25">
      <c r="A275" s="12">
        <v>269</v>
      </c>
      <c r="B275" s="10">
        <v>40823</v>
      </c>
      <c r="C275" s="1" t="s">
        <v>318</v>
      </c>
      <c r="D275" t="s">
        <v>15</v>
      </c>
      <c r="E275" s="1" t="s">
        <v>318</v>
      </c>
    </row>
    <row r="276" spans="1:15" s="56" customFormat="1" x14ac:dyDescent="0.25">
      <c r="A276" s="56">
        <v>270</v>
      </c>
      <c r="B276" s="54">
        <v>40824</v>
      </c>
      <c r="C276" s="55" t="s">
        <v>318</v>
      </c>
      <c r="D276" s="56" t="s">
        <v>28</v>
      </c>
      <c r="E276" s="55" t="s">
        <v>319</v>
      </c>
      <c r="F276" s="55" t="s">
        <v>320</v>
      </c>
      <c r="G276" s="58"/>
      <c r="H276" s="58">
        <v>35.200000000000003</v>
      </c>
      <c r="I276" s="56">
        <v>50</v>
      </c>
      <c r="J276" s="56">
        <v>40</v>
      </c>
      <c r="K276" s="64">
        <v>0.13541666666666666</v>
      </c>
      <c r="L276" s="64">
        <v>0.22361111111111109</v>
      </c>
      <c r="M276" s="58">
        <f t="shared" ref="M276:M277" si="33">H276/(HOUR(K276)+MINUTE(K276)/60)</f>
        <v>10.830769230769231</v>
      </c>
      <c r="N276" s="56" t="s">
        <v>321</v>
      </c>
      <c r="O276" s="56" t="s">
        <v>331</v>
      </c>
    </row>
    <row r="277" spans="1:15" x14ac:dyDescent="0.25">
      <c r="A277" s="12">
        <v>271</v>
      </c>
      <c r="B277" s="10">
        <v>40825</v>
      </c>
      <c r="C277" s="1" t="s">
        <v>318</v>
      </c>
      <c r="D277" t="s">
        <v>28</v>
      </c>
      <c r="E277" s="1" t="s">
        <v>319</v>
      </c>
      <c r="F277" s="1" t="s">
        <v>322</v>
      </c>
      <c r="H277" s="40">
        <v>62.3</v>
      </c>
      <c r="I277">
        <v>12</v>
      </c>
      <c r="J277">
        <v>6</v>
      </c>
      <c r="K277" s="47">
        <v>0.22847222222222222</v>
      </c>
      <c r="L277" s="47">
        <v>0.28333333333333333</v>
      </c>
      <c r="M277" s="40">
        <f t="shared" si="33"/>
        <v>11.361702127659575</v>
      </c>
      <c r="N277" t="s">
        <v>323</v>
      </c>
      <c r="O277" t="s">
        <v>331</v>
      </c>
    </row>
    <row r="278" spans="1:15" s="56" customFormat="1" x14ac:dyDescent="0.25">
      <c r="A278" s="56">
        <v>272</v>
      </c>
      <c r="B278" s="54">
        <v>40826</v>
      </c>
      <c r="C278" s="55" t="s">
        <v>318</v>
      </c>
      <c r="D278" s="56" t="s">
        <v>28</v>
      </c>
      <c r="E278" s="55" t="s">
        <v>319</v>
      </c>
      <c r="F278" s="55" t="s">
        <v>324</v>
      </c>
      <c r="G278" s="58"/>
      <c r="H278" s="58">
        <v>47.8</v>
      </c>
      <c r="I278" s="56">
        <v>10</v>
      </c>
      <c r="J278" s="56">
        <v>0</v>
      </c>
      <c r="K278" s="64">
        <v>0.25</v>
      </c>
      <c r="L278" s="64">
        <v>0.33333333333333331</v>
      </c>
      <c r="M278" s="58">
        <f t="shared" ref="M278" si="34">H278/(HOUR(K278)+MINUTE(K278)/60)</f>
        <v>7.9666666666666659</v>
      </c>
      <c r="N278" s="56" t="s">
        <v>325</v>
      </c>
      <c r="O278" s="56" t="s">
        <v>331</v>
      </c>
    </row>
    <row r="279" spans="1:15" x14ac:dyDescent="0.25">
      <c r="A279" s="12">
        <v>273</v>
      </c>
      <c r="B279" s="10">
        <v>40827</v>
      </c>
      <c r="C279" s="1" t="s">
        <v>318</v>
      </c>
      <c r="D279" t="s">
        <v>28</v>
      </c>
      <c r="E279" s="1" t="s">
        <v>319</v>
      </c>
      <c r="F279" s="1" t="s">
        <v>327</v>
      </c>
      <c r="H279" s="40">
        <v>36.9</v>
      </c>
      <c r="I279">
        <v>25</v>
      </c>
      <c r="J279">
        <v>0</v>
      </c>
      <c r="K279" s="47">
        <v>0.11944444444444445</v>
      </c>
      <c r="L279" s="47">
        <v>0.14722222222222223</v>
      </c>
      <c r="M279" s="40">
        <f t="shared" ref="M279" si="35">H279/(HOUR(K279)+MINUTE(K279)/60)</f>
        <v>12.872093023255813</v>
      </c>
      <c r="N279" t="s">
        <v>326</v>
      </c>
      <c r="O279" t="s">
        <v>331</v>
      </c>
    </row>
    <row r="280" spans="1:15" s="56" customFormat="1" x14ac:dyDescent="0.25">
      <c r="A280" s="56">
        <v>274</v>
      </c>
      <c r="B280" s="54">
        <v>40828</v>
      </c>
      <c r="C280" s="55" t="s">
        <v>318</v>
      </c>
      <c r="D280" s="56" t="s">
        <v>28</v>
      </c>
      <c r="E280" s="55" t="s">
        <v>319</v>
      </c>
      <c r="F280" s="55" t="s">
        <v>328</v>
      </c>
      <c r="G280" s="58"/>
      <c r="H280" s="58">
        <v>71</v>
      </c>
      <c r="I280" s="56">
        <v>160</v>
      </c>
      <c r="J280" s="56">
        <v>40</v>
      </c>
      <c r="K280" s="64">
        <v>0.28194444444444444</v>
      </c>
      <c r="L280" s="64">
        <v>0.38125000000000003</v>
      </c>
      <c r="M280" s="58">
        <f t="shared" ref="M280:M281" si="36">H280/(HOUR(K280)+MINUTE(K280)/60)</f>
        <v>10.492610837438423</v>
      </c>
      <c r="N280" s="56" t="s">
        <v>326</v>
      </c>
      <c r="O280" s="56" t="s">
        <v>331</v>
      </c>
    </row>
    <row r="281" spans="1:15" x14ac:dyDescent="0.25">
      <c r="A281" s="12">
        <v>275</v>
      </c>
      <c r="B281" s="10">
        <v>40829</v>
      </c>
      <c r="C281" s="1" t="s">
        <v>318</v>
      </c>
      <c r="D281" t="s">
        <v>28</v>
      </c>
      <c r="E281" s="1" t="s">
        <v>319</v>
      </c>
      <c r="F281" s="1" t="s">
        <v>329</v>
      </c>
      <c r="H281" s="40">
        <v>49.2</v>
      </c>
      <c r="I281">
        <v>700</v>
      </c>
      <c r="J281">
        <v>425</v>
      </c>
      <c r="K281" s="47">
        <v>0.24444444444444446</v>
      </c>
      <c r="L281" s="47">
        <v>0.33333333333333331</v>
      </c>
      <c r="M281" s="40">
        <f t="shared" si="36"/>
        <v>8.3863636363636367</v>
      </c>
      <c r="N281" t="s">
        <v>326</v>
      </c>
      <c r="O281" t="s">
        <v>330</v>
      </c>
    </row>
    <row r="282" spans="1:15" s="56" customFormat="1" x14ac:dyDescent="0.25">
      <c r="A282" s="56">
        <v>276</v>
      </c>
      <c r="B282" s="54">
        <v>40830</v>
      </c>
      <c r="C282" s="55" t="s">
        <v>318</v>
      </c>
      <c r="D282" s="56" t="s">
        <v>28</v>
      </c>
      <c r="E282" s="55" t="s">
        <v>319</v>
      </c>
      <c r="F282" s="55" t="s">
        <v>332</v>
      </c>
      <c r="G282" s="58"/>
      <c r="H282" s="58">
        <v>37.4</v>
      </c>
      <c r="I282" s="56">
        <v>700</v>
      </c>
      <c r="J282" s="56">
        <v>300</v>
      </c>
      <c r="K282" s="64">
        <v>0.22638888888888889</v>
      </c>
      <c r="L282" s="64">
        <v>0.30833333333333335</v>
      </c>
      <c r="M282" s="58">
        <f t="shared" ref="M282:M283" si="37">H282/(HOUR(K282)+MINUTE(K282)/60)</f>
        <v>6.8834355828220852</v>
      </c>
      <c r="N282" s="56" t="s">
        <v>326</v>
      </c>
      <c r="O282" s="56" t="s">
        <v>330</v>
      </c>
    </row>
    <row r="283" spans="1:15" x14ac:dyDescent="0.25">
      <c r="A283" s="12">
        <v>277</v>
      </c>
      <c r="B283" s="10">
        <v>40831</v>
      </c>
      <c r="C283" s="1" t="s">
        <v>318</v>
      </c>
      <c r="D283" t="s">
        <v>28</v>
      </c>
      <c r="E283" s="1" t="s">
        <v>319</v>
      </c>
      <c r="F283" s="1" t="s">
        <v>334</v>
      </c>
      <c r="H283" s="40">
        <v>46.5</v>
      </c>
      <c r="I283">
        <v>225</v>
      </c>
      <c r="J283">
        <v>435</v>
      </c>
      <c r="K283" s="47">
        <v>0.23541666666666669</v>
      </c>
      <c r="L283" s="47">
        <v>0.30416666666666664</v>
      </c>
      <c r="M283" s="40">
        <f t="shared" si="37"/>
        <v>8.2300884955752203</v>
      </c>
      <c r="N283" t="s">
        <v>326</v>
      </c>
      <c r="O283" t="s">
        <v>333</v>
      </c>
    </row>
    <row r="284" spans="1:15" s="56" customFormat="1" x14ac:dyDescent="0.25">
      <c r="A284" s="56">
        <v>278</v>
      </c>
      <c r="B284" s="54">
        <v>40832</v>
      </c>
      <c r="C284" s="55" t="s">
        <v>318</v>
      </c>
      <c r="D284" s="56" t="s">
        <v>28</v>
      </c>
      <c r="E284" s="55" t="s">
        <v>319</v>
      </c>
      <c r="F284" s="55" t="s">
        <v>335</v>
      </c>
      <c r="G284" s="58"/>
      <c r="H284" s="58">
        <v>36.5</v>
      </c>
      <c r="I284" s="56">
        <v>750</v>
      </c>
      <c r="J284" s="56">
        <v>200</v>
      </c>
      <c r="K284" s="64">
        <v>0.23472222222222219</v>
      </c>
      <c r="L284" s="64">
        <v>0.33958333333333335</v>
      </c>
      <c r="M284" s="58">
        <f t="shared" ref="M284:M286" si="38">H284/(HOUR(K284)+MINUTE(K284)/60)</f>
        <v>6.4792899408284033</v>
      </c>
      <c r="N284" s="56" t="s">
        <v>326</v>
      </c>
      <c r="O284" s="56" t="s">
        <v>330</v>
      </c>
    </row>
    <row r="285" spans="1:15" x14ac:dyDescent="0.25">
      <c r="A285" s="12">
        <v>279</v>
      </c>
      <c r="B285" s="10">
        <v>40833</v>
      </c>
      <c r="C285" s="1" t="s">
        <v>318</v>
      </c>
      <c r="D285" t="s">
        <v>28</v>
      </c>
      <c r="E285" s="1" t="s">
        <v>319</v>
      </c>
      <c r="F285" s="1" t="s">
        <v>336</v>
      </c>
      <c r="H285" s="40">
        <v>37.200000000000003</v>
      </c>
      <c r="I285">
        <v>300</v>
      </c>
      <c r="J285">
        <v>550</v>
      </c>
      <c r="K285" s="47">
        <v>0.16319444444444445</v>
      </c>
      <c r="L285" s="47">
        <v>0.22430555555555556</v>
      </c>
      <c r="M285" s="40">
        <f t="shared" si="38"/>
        <v>9.4978723404255323</v>
      </c>
      <c r="N285" t="s">
        <v>326</v>
      </c>
      <c r="O285" t="s">
        <v>330</v>
      </c>
    </row>
    <row r="286" spans="1:15" s="56" customFormat="1" x14ac:dyDescent="0.25">
      <c r="A286" s="56">
        <v>280</v>
      </c>
      <c r="B286" s="54">
        <v>40834</v>
      </c>
      <c r="C286" s="55" t="s">
        <v>318</v>
      </c>
      <c r="D286" s="56" t="s">
        <v>28</v>
      </c>
      <c r="E286" s="55" t="s">
        <v>319</v>
      </c>
      <c r="F286" s="55" t="s">
        <v>337</v>
      </c>
      <c r="G286" s="58"/>
      <c r="H286" s="58">
        <v>84.3</v>
      </c>
      <c r="I286" s="56">
        <v>550</v>
      </c>
      <c r="J286" s="56">
        <v>2600</v>
      </c>
      <c r="K286" s="64">
        <v>0.29444444444444445</v>
      </c>
      <c r="L286" s="64">
        <v>0.38611111111111113</v>
      </c>
      <c r="M286" s="58">
        <f t="shared" si="38"/>
        <v>11.929245283018869</v>
      </c>
      <c r="N286" s="56" t="s">
        <v>338</v>
      </c>
      <c r="O286" s="56" t="s">
        <v>330</v>
      </c>
    </row>
    <row r="287" spans="1:15" x14ac:dyDescent="0.25">
      <c r="A287" s="12">
        <v>281</v>
      </c>
      <c r="B287" s="10">
        <v>40835</v>
      </c>
      <c r="C287" s="1" t="s">
        <v>339</v>
      </c>
      <c r="D287" t="s">
        <v>15</v>
      </c>
      <c r="E287" s="1" t="s">
        <v>339</v>
      </c>
    </row>
    <row r="288" spans="1:15" s="56" customFormat="1" x14ac:dyDescent="0.25">
      <c r="A288" s="56">
        <v>282</v>
      </c>
      <c r="B288" s="54">
        <v>40836</v>
      </c>
      <c r="C288" s="55" t="s">
        <v>339</v>
      </c>
      <c r="D288" s="56" t="s">
        <v>15</v>
      </c>
      <c r="E288" s="55" t="s">
        <v>339</v>
      </c>
      <c r="F288" s="55"/>
      <c r="G288" s="58"/>
      <c r="H288" s="58"/>
    </row>
    <row r="289" spans="1:14" x14ac:dyDescent="0.25">
      <c r="A289" s="12">
        <v>283</v>
      </c>
      <c r="B289" s="10">
        <v>40837</v>
      </c>
      <c r="C289" s="1" t="s">
        <v>339</v>
      </c>
      <c r="D289" t="s">
        <v>15</v>
      </c>
      <c r="E289" s="1" t="s">
        <v>339</v>
      </c>
    </row>
    <row r="290" spans="1:14" s="56" customFormat="1" x14ac:dyDescent="0.25">
      <c r="A290" s="56">
        <v>284</v>
      </c>
      <c r="B290" s="54">
        <v>40838</v>
      </c>
      <c r="C290" s="55" t="s">
        <v>339</v>
      </c>
      <c r="D290" s="56" t="s">
        <v>28</v>
      </c>
      <c r="E290" s="55" t="s">
        <v>340</v>
      </c>
      <c r="F290" s="55" t="s">
        <v>341</v>
      </c>
      <c r="G290" s="58">
        <v>2.5</v>
      </c>
      <c r="H290" s="58">
        <v>37.200000000000003</v>
      </c>
      <c r="I290" s="56">
        <v>350</v>
      </c>
      <c r="J290" s="56">
        <v>350</v>
      </c>
      <c r="K290" s="64">
        <v>0.13541666666666666</v>
      </c>
      <c r="L290" s="64">
        <v>0.17013888888888887</v>
      </c>
      <c r="M290" s="58">
        <f t="shared" ref="M290" si="39">H290/(HOUR(K290)+MINUTE(K290)/60)</f>
        <v>11.446153846153846</v>
      </c>
      <c r="N290" s="56" t="s">
        <v>342</v>
      </c>
    </row>
    <row r="291" spans="1:14" x14ac:dyDescent="0.25">
      <c r="A291" s="12">
        <v>285</v>
      </c>
      <c r="B291" s="10">
        <v>40839</v>
      </c>
      <c r="C291" s="1" t="s">
        <v>339</v>
      </c>
      <c r="D291" t="s">
        <v>15</v>
      </c>
      <c r="E291" s="1" t="s">
        <v>339</v>
      </c>
    </row>
    <row r="292" spans="1:14" s="56" customFormat="1" x14ac:dyDescent="0.25">
      <c r="A292" s="56">
        <v>286</v>
      </c>
      <c r="B292" s="54">
        <v>40840</v>
      </c>
      <c r="C292" s="55" t="s">
        <v>203</v>
      </c>
      <c r="D292" s="56" t="s">
        <v>20</v>
      </c>
      <c r="E292" s="55" t="s">
        <v>344</v>
      </c>
      <c r="F292" s="55"/>
      <c r="G292" s="58"/>
      <c r="H292" s="58"/>
    </row>
    <row r="293" spans="1:14" s="12" customFormat="1" x14ac:dyDescent="0.25">
      <c r="B293" s="10"/>
      <c r="C293" s="11"/>
      <c r="E293" s="11"/>
      <c r="F293" s="11"/>
      <c r="G293" s="17"/>
      <c r="H293" s="17"/>
    </row>
    <row r="294" spans="1:14" s="12" customFormat="1" x14ac:dyDescent="0.25">
      <c r="B294" s="10"/>
      <c r="C294" s="11"/>
      <c r="E294" s="11"/>
      <c r="F294" s="11"/>
      <c r="G294" s="17"/>
      <c r="H294" s="17"/>
    </row>
    <row r="295" spans="1:14" s="12" customFormat="1" x14ac:dyDescent="0.25">
      <c r="B295" s="10"/>
      <c r="C295" s="11"/>
      <c r="E295" s="11"/>
      <c r="F295" s="11"/>
      <c r="G295" s="17"/>
      <c r="H295" s="17"/>
    </row>
    <row r="296" spans="1:14" s="12" customFormat="1" x14ac:dyDescent="0.25">
      <c r="B296" s="10"/>
      <c r="C296" s="11"/>
      <c r="E296" s="11"/>
      <c r="F296" s="11"/>
      <c r="G296" s="17"/>
      <c r="H296" s="17"/>
    </row>
    <row r="297" spans="1:14" s="12" customFormat="1" x14ac:dyDescent="0.25">
      <c r="B297" s="10"/>
      <c r="C297" s="11"/>
      <c r="E297" s="11"/>
      <c r="F297" s="11"/>
      <c r="G297" s="17"/>
      <c r="H297" s="17"/>
    </row>
    <row r="298" spans="1:14" s="12" customFormat="1" x14ac:dyDescent="0.25">
      <c r="B298" s="10"/>
      <c r="C298" s="11"/>
      <c r="E298" s="11"/>
      <c r="F298" s="11"/>
      <c r="G298" s="17"/>
      <c r="H298" s="17"/>
    </row>
    <row r="299" spans="1:14" s="12" customFormat="1" x14ac:dyDescent="0.25">
      <c r="B299" s="10"/>
      <c r="C299" s="11"/>
      <c r="E299" s="11"/>
      <c r="F299" s="11"/>
      <c r="G299" s="17"/>
      <c r="H299" s="17"/>
    </row>
    <row r="300" spans="1:14" s="12" customFormat="1" x14ac:dyDescent="0.25">
      <c r="B300" s="10"/>
      <c r="C300" s="11"/>
      <c r="E300" s="11"/>
      <c r="F300" s="11"/>
      <c r="G300" s="17"/>
      <c r="H300" s="17"/>
    </row>
    <row r="301" spans="1:14" s="12" customFormat="1" x14ac:dyDescent="0.25">
      <c r="B301" s="10"/>
      <c r="C301" s="11"/>
      <c r="E301" s="11"/>
      <c r="F301" s="11"/>
      <c r="G301" s="17"/>
      <c r="H301" s="17"/>
    </row>
    <row r="302" spans="1:14" s="12" customFormat="1" x14ac:dyDescent="0.25">
      <c r="B302" s="10"/>
      <c r="C302" s="11"/>
      <c r="E302" s="11"/>
      <c r="F302" s="11"/>
      <c r="G302" s="17"/>
      <c r="H302" s="17"/>
    </row>
    <row r="303" spans="1:14" s="12" customFormat="1" x14ac:dyDescent="0.25">
      <c r="B303" s="10"/>
      <c r="C303" s="11"/>
      <c r="E303" s="11"/>
      <c r="F303" s="11"/>
      <c r="G303" s="17"/>
      <c r="H303" s="17"/>
    </row>
    <row r="304" spans="1:14" s="12" customFormat="1" x14ac:dyDescent="0.25">
      <c r="B304" s="10"/>
      <c r="C304" s="11"/>
      <c r="E304" s="11"/>
      <c r="F304" s="11"/>
      <c r="G304" s="17"/>
      <c r="H304" s="17"/>
    </row>
    <row r="305" spans="2:8" s="12" customFormat="1" x14ac:dyDescent="0.25">
      <c r="B305" s="10"/>
      <c r="C305" s="11"/>
      <c r="E305" s="11"/>
      <c r="F305" s="11"/>
      <c r="G305" s="17"/>
      <c r="H305" s="17"/>
    </row>
    <row r="306" spans="2:8" s="12" customFormat="1" x14ac:dyDescent="0.25">
      <c r="B306" s="10"/>
      <c r="C306" s="11"/>
      <c r="E306" s="11"/>
      <c r="F306" s="11"/>
      <c r="G306" s="17"/>
      <c r="H306" s="17"/>
    </row>
    <row r="307" spans="2:8" s="12" customFormat="1" x14ac:dyDescent="0.25">
      <c r="B307" s="10"/>
      <c r="C307" s="11"/>
      <c r="E307" s="11"/>
      <c r="F307" s="11"/>
      <c r="G307" s="17"/>
      <c r="H307" s="17"/>
    </row>
    <row r="308" spans="2:8" s="12" customFormat="1" x14ac:dyDescent="0.25">
      <c r="B308" s="10"/>
      <c r="C308" s="11"/>
      <c r="E308" s="11"/>
      <c r="F308" s="11"/>
      <c r="G308" s="17"/>
      <c r="H308" s="17"/>
    </row>
    <row r="309" spans="2:8" s="12" customFormat="1" x14ac:dyDescent="0.25">
      <c r="B309" s="10"/>
      <c r="C309" s="11"/>
      <c r="E309" s="11"/>
      <c r="F309" s="11"/>
      <c r="G309" s="17"/>
      <c r="H309" s="17"/>
    </row>
    <row r="310" spans="2:8" s="12" customFormat="1" x14ac:dyDescent="0.25">
      <c r="B310" s="10"/>
      <c r="C310" s="11"/>
      <c r="E310" s="11"/>
      <c r="F310" s="11"/>
      <c r="G310" s="17"/>
      <c r="H310" s="17"/>
    </row>
    <row r="311" spans="2:8" s="12" customFormat="1" x14ac:dyDescent="0.25">
      <c r="B311" s="10"/>
      <c r="C311" s="11"/>
      <c r="E311" s="11"/>
      <c r="F311" s="11"/>
      <c r="G311" s="17"/>
      <c r="H311" s="17"/>
    </row>
    <row r="312" spans="2:8" s="12" customFormat="1" x14ac:dyDescent="0.25">
      <c r="B312" s="10"/>
      <c r="C312" s="11"/>
      <c r="E312" s="11"/>
      <c r="F312" s="11"/>
      <c r="G312" s="17"/>
      <c r="H312" s="17"/>
    </row>
    <row r="313" spans="2:8" s="12" customFormat="1" x14ac:dyDescent="0.25">
      <c r="B313" s="10"/>
      <c r="C313" s="11"/>
      <c r="E313" s="11"/>
      <c r="F313" s="11"/>
      <c r="G313" s="17"/>
      <c r="H313" s="17"/>
    </row>
    <row r="314" spans="2:8" s="12" customFormat="1" x14ac:dyDescent="0.25">
      <c r="B314" s="10"/>
      <c r="C314" s="11"/>
      <c r="E314" s="11"/>
      <c r="F314" s="11"/>
      <c r="G314" s="17"/>
      <c r="H314" s="17"/>
    </row>
    <row r="315" spans="2:8" s="12" customFormat="1" x14ac:dyDescent="0.25">
      <c r="B315" s="10"/>
      <c r="C315" s="11"/>
      <c r="E315" s="11"/>
      <c r="F315" s="11"/>
      <c r="G315" s="17"/>
      <c r="H315" s="17"/>
    </row>
    <row r="316" spans="2:8" s="12" customFormat="1" x14ac:dyDescent="0.25">
      <c r="B316" s="10"/>
      <c r="C316" s="11"/>
      <c r="E316" s="11"/>
      <c r="F316" s="11"/>
      <c r="G316" s="17"/>
      <c r="H316" s="17"/>
    </row>
    <row r="317" spans="2:8" s="12" customFormat="1" x14ac:dyDescent="0.25">
      <c r="B317" s="10"/>
      <c r="C317" s="11"/>
      <c r="E317" s="11"/>
      <c r="F317" s="11"/>
      <c r="G317" s="17"/>
      <c r="H317" s="17"/>
    </row>
    <row r="318" spans="2:8" s="12" customFormat="1" x14ac:dyDescent="0.25">
      <c r="B318" s="10"/>
      <c r="C318" s="11"/>
      <c r="E318" s="11"/>
      <c r="F318" s="11"/>
      <c r="G318" s="17"/>
      <c r="H318" s="17"/>
    </row>
    <row r="319" spans="2:8" s="12" customFormat="1" x14ac:dyDescent="0.25">
      <c r="B319" s="10"/>
      <c r="C319" s="11"/>
      <c r="E319" s="11"/>
      <c r="F319" s="11"/>
      <c r="G319" s="17"/>
      <c r="H319" s="17"/>
    </row>
    <row r="320" spans="2:8" s="12" customFormat="1" x14ac:dyDescent="0.25">
      <c r="B320" s="10"/>
      <c r="C320" s="11"/>
      <c r="E320" s="11"/>
      <c r="F320" s="11"/>
      <c r="G320" s="17"/>
      <c r="H320" s="17"/>
    </row>
    <row r="321" spans="2:8" s="12" customFormat="1" x14ac:dyDescent="0.25">
      <c r="B321" s="10"/>
      <c r="C321" s="11"/>
      <c r="E321" s="11"/>
      <c r="F321" s="11"/>
      <c r="G321" s="17"/>
      <c r="H321" s="17"/>
    </row>
    <row r="322" spans="2:8" s="12" customFormat="1" x14ac:dyDescent="0.25">
      <c r="B322" s="10"/>
      <c r="C322" s="11"/>
      <c r="E322" s="11"/>
      <c r="F322" s="11"/>
      <c r="G322" s="17"/>
      <c r="H322" s="17"/>
    </row>
    <row r="323" spans="2:8" s="12" customFormat="1" x14ac:dyDescent="0.25">
      <c r="B323" s="10"/>
      <c r="C323" s="11"/>
      <c r="E323" s="11"/>
      <c r="F323" s="11"/>
      <c r="G323" s="17"/>
      <c r="H323" s="17"/>
    </row>
    <row r="324" spans="2:8" s="12" customFormat="1" x14ac:dyDescent="0.25">
      <c r="B324" s="10"/>
      <c r="C324" s="11"/>
      <c r="E324" s="11"/>
      <c r="F324" s="11"/>
      <c r="G324" s="17"/>
      <c r="H324" s="17"/>
    </row>
    <row r="325" spans="2:8" s="12" customFormat="1" x14ac:dyDescent="0.25">
      <c r="B325" s="10"/>
      <c r="C325" s="11"/>
      <c r="E325" s="11"/>
      <c r="F325" s="11"/>
      <c r="G325" s="17"/>
      <c r="H325" s="17"/>
    </row>
    <row r="326" spans="2:8" s="12" customFormat="1" x14ac:dyDescent="0.25">
      <c r="B326" s="10"/>
      <c r="C326" s="11"/>
      <c r="E326" s="11"/>
      <c r="F326" s="11"/>
      <c r="G326" s="17"/>
      <c r="H326" s="17"/>
    </row>
    <row r="327" spans="2:8" s="12" customFormat="1" x14ac:dyDescent="0.25">
      <c r="B327" s="10"/>
      <c r="C327" s="11"/>
      <c r="E327" s="11"/>
      <c r="F327" s="11"/>
      <c r="G327" s="17"/>
      <c r="H327" s="17"/>
    </row>
    <row r="328" spans="2:8" s="12" customFormat="1" x14ac:dyDescent="0.25">
      <c r="B328" s="10"/>
      <c r="C328" s="11"/>
      <c r="E328" s="11"/>
      <c r="F328" s="11"/>
      <c r="G328" s="17"/>
      <c r="H328" s="17"/>
    </row>
    <row r="329" spans="2:8" s="12" customFormat="1" x14ac:dyDescent="0.25">
      <c r="B329" s="10"/>
      <c r="C329" s="11"/>
      <c r="E329" s="11"/>
      <c r="F329" s="11"/>
      <c r="G329" s="17"/>
      <c r="H329" s="17"/>
    </row>
    <row r="330" spans="2:8" s="12" customFormat="1" x14ac:dyDescent="0.25">
      <c r="B330" s="10"/>
      <c r="C330" s="11"/>
      <c r="E330" s="11"/>
      <c r="F330" s="11"/>
      <c r="G330" s="17"/>
      <c r="H330" s="17"/>
    </row>
    <row r="331" spans="2:8" s="12" customFormat="1" x14ac:dyDescent="0.25">
      <c r="B331" s="10"/>
      <c r="C331" s="11"/>
      <c r="E331" s="11"/>
      <c r="F331" s="11"/>
      <c r="G331" s="17"/>
      <c r="H331" s="17"/>
    </row>
    <row r="332" spans="2:8" s="12" customFormat="1" x14ac:dyDescent="0.25">
      <c r="B332" s="10"/>
      <c r="C332" s="11"/>
      <c r="E332" s="11"/>
      <c r="F332" s="11"/>
      <c r="G332" s="17"/>
      <c r="H332" s="17"/>
    </row>
    <row r="333" spans="2:8" s="12" customFormat="1" x14ac:dyDescent="0.25">
      <c r="B333" s="10"/>
      <c r="C333" s="11"/>
      <c r="E333" s="11"/>
      <c r="F333" s="11"/>
      <c r="G333" s="17"/>
      <c r="H333" s="17"/>
    </row>
    <row r="334" spans="2:8" s="12" customFormat="1" x14ac:dyDescent="0.25">
      <c r="B334" s="10"/>
      <c r="C334" s="11"/>
      <c r="E334" s="11"/>
      <c r="F334" s="11"/>
      <c r="G334" s="17"/>
      <c r="H334" s="17"/>
    </row>
    <row r="335" spans="2:8" s="12" customFormat="1" x14ac:dyDescent="0.25">
      <c r="B335" s="10"/>
      <c r="C335" s="11"/>
      <c r="E335" s="11"/>
      <c r="F335" s="11"/>
      <c r="G335" s="17"/>
      <c r="H335" s="17"/>
    </row>
    <row r="336" spans="2:8" s="12" customFormat="1" x14ac:dyDescent="0.25">
      <c r="B336" s="10"/>
      <c r="C336" s="11"/>
      <c r="E336" s="11"/>
      <c r="F336" s="11"/>
      <c r="G336" s="17"/>
      <c r="H336" s="17"/>
    </row>
    <row r="337" spans="2:8" s="12" customFormat="1" x14ac:dyDescent="0.25">
      <c r="B337" s="10"/>
      <c r="C337" s="11"/>
      <c r="E337" s="11"/>
      <c r="F337" s="11"/>
      <c r="G337" s="17"/>
      <c r="H337" s="17"/>
    </row>
    <row r="338" spans="2:8" s="12" customFormat="1" x14ac:dyDescent="0.25">
      <c r="B338" s="10"/>
      <c r="C338" s="11"/>
      <c r="E338" s="11"/>
      <c r="F338" s="11"/>
      <c r="G338" s="17"/>
      <c r="H338" s="17"/>
    </row>
    <row r="339" spans="2:8" s="12" customFormat="1" x14ac:dyDescent="0.25">
      <c r="B339" s="10"/>
      <c r="C339" s="11"/>
      <c r="E339" s="11"/>
      <c r="F339" s="11"/>
      <c r="G339" s="17"/>
      <c r="H339" s="17"/>
    </row>
    <row r="340" spans="2:8" s="12" customFormat="1" x14ac:dyDescent="0.25">
      <c r="B340" s="10"/>
      <c r="C340" s="11"/>
      <c r="E340" s="11"/>
      <c r="F340" s="11"/>
      <c r="G340" s="17"/>
      <c r="H340" s="17"/>
    </row>
    <row r="341" spans="2:8" s="12" customFormat="1" x14ac:dyDescent="0.25">
      <c r="B341" s="10"/>
      <c r="C341" s="11"/>
      <c r="E341" s="11"/>
      <c r="F341" s="11"/>
      <c r="G341" s="17"/>
      <c r="H341" s="17"/>
    </row>
    <row r="342" spans="2:8" s="12" customFormat="1" x14ac:dyDescent="0.25">
      <c r="B342" s="10"/>
      <c r="C342" s="11"/>
      <c r="E342" s="11"/>
      <c r="F342" s="11"/>
      <c r="G342" s="17"/>
      <c r="H342" s="17"/>
    </row>
    <row r="343" spans="2:8" s="12" customFormat="1" x14ac:dyDescent="0.25">
      <c r="B343" s="10"/>
      <c r="C343" s="11"/>
      <c r="E343" s="11"/>
      <c r="F343" s="11"/>
      <c r="G343" s="17"/>
      <c r="H343" s="17"/>
    </row>
    <row r="344" spans="2:8" s="12" customFormat="1" x14ac:dyDescent="0.25">
      <c r="B344" s="10"/>
      <c r="C344" s="11"/>
      <c r="E344" s="11"/>
      <c r="F344" s="11"/>
      <c r="G344" s="17"/>
      <c r="H344" s="17"/>
    </row>
    <row r="345" spans="2:8" s="12" customFormat="1" x14ac:dyDescent="0.25">
      <c r="B345" s="10"/>
      <c r="C345" s="11"/>
      <c r="E345" s="11"/>
      <c r="F345" s="11"/>
      <c r="G345" s="17"/>
      <c r="H345" s="17"/>
    </row>
    <row r="346" spans="2:8" s="12" customFormat="1" x14ac:dyDescent="0.25">
      <c r="B346" s="10"/>
      <c r="C346" s="11"/>
      <c r="E346" s="11"/>
      <c r="F346" s="11"/>
      <c r="G346" s="17"/>
      <c r="H346" s="17"/>
    </row>
    <row r="347" spans="2:8" s="12" customFormat="1" x14ac:dyDescent="0.25">
      <c r="B347" s="10"/>
      <c r="C347" s="11"/>
      <c r="E347" s="11"/>
      <c r="F347" s="11"/>
      <c r="G347" s="17"/>
      <c r="H347" s="17"/>
    </row>
    <row r="348" spans="2:8" s="12" customFormat="1" x14ac:dyDescent="0.25">
      <c r="B348" s="10"/>
      <c r="C348" s="11"/>
      <c r="E348" s="11"/>
      <c r="F348" s="11"/>
      <c r="G348" s="17"/>
      <c r="H348" s="17"/>
    </row>
    <row r="349" spans="2:8" s="12" customFormat="1" x14ac:dyDescent="0.25">
      <c r="B349" s="10"/>
      <c r="C349" s="11"/>
      <c r="E349" s="11"/>
      <c r="F349" s="11"/>
      <c r="G349" s="17"/>
      <c r="H349" s="17"/>
    </row>
    <row r="350" spans="2:8" s="12" customFormat="1" x14ac:dyDescent="0.25">
      <c r="B350" s="10"/>
      <c r="C350" s="11"/>
      <c r="E350" s="11"/>
      <c r="F350" s="11"/>
      <c r="G350" s="17"/>
      <c r="H350" s="17"/>
    </row>
    <row r="351" spans="2:8" s="12" customFormat="1" x14ac:dyDescent="0.25">
      <c r="B351" s="10"/>
      <c r="C351" s="11"/>
      <c r="E351" s="11"/>
      <c r="F351" s="11"/>
      <c r="G351" s="17"/>
      <c r="H351" s="17"/>
    </row>
    <row r="352" spans="2:8" s="12" customFormat="1" x14ac:dyDescent="0.25">
      <c r="B352" s="10"/>
      <c r="C352" s="11"/>
      <c r="E352" s="11"/>
      <c r="F352" s="11"/>
      <c r="G352" s="17"/>
      <c r="H352" s="17"/>
    </row>
    <row r="353" spans="2:8" s="12" customFormat="1" x14ac:dyDescent="0.25">
      <c r="B353" s="10"/>
      <c r="C353" s="11"/>
      <c r="E353" s="11"/>
      <c r="F353" s="11"/>
      <c r="G353" s="17"/>
      <c r="H353" s="17"/>
    </row>
    <row r="354" spans="2:8" s="12" customFormat="1" x14ac:dyDescent="0.25">
      <c r="B354" s="10"/>
      <c r="C354" s="11"/>
      <c r="E354" s="11"/>
      <c r="F354" s="11"/>
      <c r="G354" s="17"/>
      <c r="H354" s="17"/>
    </row>
    <row r="355" spans="2:8" s="12" customFormat="1" x14ac:dyDescent="0.25">
      <c r="B355" s="10"/>
      <c r="C355" s="11"/>
      <c r="E355" s="11"/>
      <c r="F355" s="11"/>
      <c r="G355" s="17"/>
      <c r="H355" s="17"/>
    </row>
    <row r="356" spans="2:8" s="12" customFormat="1" x14ac:dyDescent="0.25">
      <c r="B356" s="10"/>
      <c r="C356" s="11"/>
      <c r="E356" s="11"/>
      <c r="F356" s="11"/>
      <c r="G356" s="17"/>
      <c r="H356" s="17"/>
    </row>
    <row r="357" spans="2:8" s="12" customFormat="1" x14ac:dyDescent="0.25">
      <c r="B357" s="10"/>
      <c r="C357" s="11"/>
      <c r="E357" s="11"/>
      <c r="F357" s="11"/>
      <c r="G357" s="17"/>
      <c r="H357" s="17"/>
    </row>
    <row r="358" spans="2:8" s="12" customFormat="1" x14ac:dyDescent="0.25">
      <c r="B358" s="10"/>
      <c r="C358" s="11"/>
      <c r="E358" s="11"/>
      <c r="F358" s="11"/>
      <c r="G358" s="17"/>
      <c r="H358" s="17"/>
    </row>
    <row r="359" spans="2:8" s="12" customFormat="1" x14ac:dyDescent="0.25">
      <c r="B359" s="10"/>
      <c r="C359" s="11"/>
      <c r="E359" s="11"/>
      <c r="F359" s="11"/>
      <c r="G359" s="17"/>
      <c r="H359" s="17"/>
    </row>
    <row r="360" spans="2:8" s="12" customFormat="1" x14ac:dyDescent="0.25">
      <c r="B360" s="10"/>
      <c r="C360" s="11"/>
      <c r="E360" s="11"/>
      <c r="F360" s="11"/>
      <c r="G360" s="17"/>
      <c r="H360" s="17"/>
    </row>
    <row r="361" spans="2:8" s="12" customFormat="1" x14ac:dyDescent="0.25">
      <c r="B361" s="10"/>
      <c r="C361" s="11"/>
      <c r="E361" s="11"/>
      <c r="F361" s="11"/>
      <c r="G361" s="17"/>
      <c r="H361" s="17"/>
    </row>
    <row r="362" spans="2:8" s="12" customFormat="1" x14ac:dyDescent="0.25">
      <c r="B362" s="10"/>
      <c r="C362" s="11"/>
      <c r="E362" s="11"/>
      <c r="F362" s="11"/>
      <c r="G362" s="17"/>
      <c r="H362" s="17"/>
    </row>
    <row r="363" spans="2:8" s="12" customFormat="1" x14ac:dyDescent="0.25">
      <c r="B363" s="10"/>
      <c r="C363" s="11"/>
      <c r="E363" s="11"/>
      <c r="F363" s="11"/>
      <c r="G363" s="17"/>
      <c r="H363" s="17"/>
    </row>
    <row r="364" spans="2:8" s="12" customFormat="1" x14ac:dyDescent="0.25">
      <c r="B364" s="10"/>
      <c r="C364" s="11"/>
      <c r="E364" s="11"/>
      <c r="F364" s="11"/>
      <c r="G364" s="17"/>
      <c r="H364" s="17"/>
    </row>
    <row r="365" spans="2:8" s="12" customFormat="1" x14ac:dyDescent="0.25">
      <c r="B365" s="10"/>
      <c r="C365" s="11"/>
      <c r="E365" s="11"/>
      <c r="F365" s="11"/>
      <c r="G365" s="17"/>
      <c r="H365" s="17"/>
    </row>
    <row r="366" spans="2:8" s="12" customFormat="1" x14ac:dyDescent="0.25">
      <c r="B366" s="10"/>
      <c r="C366" s="11"/>
      <c r="E366" s="11"/>
      <c r="F366" s="11"/>
      <c r="G366" s="17"/>
      <c r="H366" s="17"/>
    </row>
    <row r="367" spans="2:8" s="12" customFormat="1" x14ac:dyDescent="0.25">
      <c r="B367" s="10"/>
      <c r="C367" s="11"/>
      <c r="E367" s="11"/>
      <c r="F367" s="11"/>
      <c r="G367" s="17"/>
      <c r="H367" s="17"/>
    </row>
    <row r="368" spans="2:8" s="12" customFormat="1" x14ac:dyDescent="0.25">
      <c r="B368" s="10"/>
      <c r="C368" s="11"/>
      <c r="E368" s="11"/>
      <c r="F368" s="11"/>
      <c r="G368" s="17"/>
      <c r="H368" s="17"/>
    </row>
    <row r="369" spans="1:2" x14ac:dyDescent="0.25">
      <c r="A369" s="12"/>
      <c r="B369" s="10"/>
    </row>
    <row r="370" spans="1:2" x14ac:dyDescent="0.25">
      <c r="A370" s="12"/>
      <c r="B370" s="10"/>
    </row>
    <row r="371" spans="1:2" x14ac:dyDescent="0.25">
      <c r="A371" s="12"/>
      <c r="B371" s="10"/>
    </row>
    <row r="372" spans="1:2" x14ac:dyDescent="0.25">
      <c r="A372" s="12"/>
      <c r="B372" s="10"/>
    </row>
    <row r="373" spans="1:2" x14ac:dyDescent="0.25">
      <c r="A373" s="12"/>
      <c r="B373" s="10"/>
    </row>
    <row r="374" spans="1:2" x14ac:dyDescent="0.25">
      <c r="A374" s="12"/>
      <c r="B374" s="10"/>
    </row>
    <row r="375" spans="1:2" x14ac:dyDescent="0.25">
      <c r="A375" s="12"/>
      <c r="B375" s="10"/>
    </row>
    <row r="376" spans="1:2" x14ac:dyDescent="0.25">
      <c r="A376" s="12"/>
      <c r="B376" s="10"/>
    </row>
    <row r="377" spans="1:2" x14ac:dyDescent="0.25">
      <c r="A377" s="12"/>
      <c r="B377" s="10"/>
    </row>
    <row r="378" spans="1:2" x14ac:dyDescent="0.25">
      <c r="A378" s="12"/>
      <c r="B378" s="10"/>
    </row>
    <row r="379" spans="1:2" x14ac:dyDescent="0.25">
      <c r="A379" s="12"/>
      <c r="B379" s="10"/>
    </row>
    <row r="380" spans="1:2" x14ac:dyDescent="0.25">
      <c r="A380" s="12"/>
      <c r="B380" s="10"/>
    </row>
    <row r="381" spans="1:2" x14ac:dyDescent="0.25">
      <c r="A381" s="12"/>
      <c r="B381" s="10"/>
    </row>
    <row r="382" spans="1:2" x14ac:dyDescent="0.25">
      <c r="A382" s="12"/>
      <c r="B382" s="10"/>
    </row>
    <row r="383" spans="1:2" x14ac:dyDescent="0.25">
      <c r="A383" s="12"/>
      <c r="B383" s="10"/>
    </row>
    <row r="384" spans="1:2" x14ac:dyDescent="0.25">
      <c r="A384" s="12"/>
      <c r="B384" s="10"/>
    </row>
    <row r="385" spans="1:2" x14ac:dyDescent="0.25">
      <c r="A385" s="12"/>
      <c r="B385" s="10"/>
    </row>
    <row r="386" spans="1:2" x14ac:dyDescent="0.25">
      <c r="A386" s="12"/>
      <c r="B386" s="10"/>
    </row>
    <row r="387" spans="1:2" x14ac:dyDescent="0.25">
      <c r="A387" s="12"/>
      <c r="B387" s="10"/>
    </row>
    <row r="388" spans="1:2" x14ac:dyDescent="0.25">
      <c r="A388" s="12"/>
      <c r="B388" s="10"/>
    </row>
    <row r="389" spans="1:2" x14ac:dyDescent="0.25">
      <c r="A389" s="12"/>
      <c r="B389" s="10"/>
    </row>
    <row r="390" spans="1:2" x14ac:dyDescent="0.25">
      <c r="A390" s="12"/>
      <c r="B390" s="10"/>
    </row>
    <row r="391" spans="1:2" x14ac:dyDescent="0.25">
      <c r="A391" s="12"/>
      <c r="B391" s="10"/>
    </row>
    <row r="392" spans="1:2" x14ac:dyDescent="0.25">
      <c r="A392" s="12"/>
      <c r="B392" s="10"/>
    </row>
    <row r="393" spans="1:2" x14ac:dyDescent="0.25">
      <c r="A393" s="12"/>
      <c r="B393" s="10"/>
    </row>
    <row r="394" spans="1:2" x14ac:dyDescent="0.25">
      <c r="A394" s="12"/>
      <c r="B394" s="10"/>
    </row>
    <row r="395" spans="1:2" x14ac:dyDescent="0.25">
      <c r="A395" s="12"/>
      <c r="B395" s="10"/>
    </row>
    <row r="396" spans="1:2" x14ac:dyDescent="0.25">
      <c r="A396" s="12"/>
      <c r="B396" s="10"/>
    </row>
    <row r="397" spans="1:2" x14ac:dyDescent="0.25">
      <c r="A397" s="12"/>
      <c r="B397" s="10"/>
    </row>
    <row r="398" spans="1:2" x14ac:dyDescent="0.25">
      <c r="A398" s="12"/>
      <c r="B398" s="10"/>
    </row>
    <row r="399" spans="1:2" x14ac:dyDescent="0.25">
      <c r="A399" s="12"/>
      <c r="B399" s="10"/>
    </row>
    <row r="400" spans="1:2" x14ac:dyDescent="0.25">
      <c r="A400" s="12"/>
      <c r="B400" s="10"/>
    </row>
    <row r="401" spans="1:2" x14ac:dyDescent="0.25">
      <c r="A401" s="12"/>
      <c r="B401" s="10"/>
    </row>
    <row r="402" spans="1:2" x14ac:dyDescent="0.25">
      <c r="A402" s="12"/>
      <c r="B402" s="10"/>
    </row>
    <row r="403" spans="1:2" x14ac:dyDescent="0.25">
      <c r="A403" s="12"/>
      <c r="B403" s="10"/>
    </row>
    <row r="404" spans="1:2" x14ac:dyDescent="0.25">
      <c r="A404" s="12"/>
      <c r="B404" s="10"/>
    </row>
    <row r="405" spans="1:2" x14ac:dyDescent="0.25">
      <c r="A405" s="12"/>
      <c r="B405" s="10"/>
    </row>
    <row r="406" spans="1:2" x14ac:dyDescent="0.25">
      <c r="A406" s="12"/>
      <c r="B406" s="10"/>
    </row>
    <row r="407" spans="1:2" x14ac:dyDescent="0.25">
      <c r="A407" s="12"/>
      <c r="B407" s="10"/>
    </row>
    <row r="408" spans="1:2" x14ac:dyDescent="0.25">
      <c r="A408" s="12"/>
      <c r="B408" s="10"/>
    </row>
    <row r="409" spans="1:2" x14ac:dyDescent="0.25">
      <c r="A409" s="12"/>
      <c r="B409" s="10"/>
    </row>
    <row r="410" spans="1:2" x14ac:dyDescent="0.25">
      <c r="A410" s="12"/>
      <c r="B410" s="10"/>
    </row>
    <row r="411" spans="1:2" x14ac:dyDescent="0.25">
      <c r="A411" s="12"/>
      <c r="B411" s="10"/>
    </row>
    <row r="412" spans="1:2" x14ac:dyDescent="0.25">
      <c r="A412" s="12"/>
      <c r="B412" s="10"/>
    </row>
    <row r="413" spans="1:2" x14ac:dyDescent="0.25">
      <c r="A413" s="12"/>
      <c r="B413" s="10"/>
    </row>
    <row r="414" spans="1:2" x14ac:dyDescent="0.25">
      <c r="A414" s="12"/>
      <c r="B414" s="10"/>
    </row>
    <row r="415" spans="1:2" x14ac:dyDescent="0.25">
      <c r="A415" s="12"/>
      <c r="B415" s="10"/>
    </row>
    <row r="416" spans="1:2" x14ac:dyDescent="0.25">
      <c r="A416" s="12"/>
      <c r="B416" s="10"/>
    </row>
    <row r="417" spans="1:2" x14ac:dyDescent="0.25">
      <c r="A417" s="12"/>
      <c r="B417" s="10"/>
    </row>
    <row r="418" spans="1:2" x14ac:dyDescent="0.25">
      <c r="A418" s="12"/>
      <c r="B418" s="10"/>
    </row>
    <row r="419" spans="1:2" x14ac:dyDescent="0.25">
      <c r="A419" s="12"/>
      <c r="B419" s="10"/>
    </row>
    <row r="420" spans="1:2" x14ac:dyDescent="0.25">
      <c r="A420" s="12"/>
      <c r="B420" s="10"/>
    </row>
    <row r="421" spans="1:2" x14ac:dyDescent="0.25">
      <c r="A421" s="12"/>
      <c r="B421" s="10"/>
    </row>
    <row r="422" spans="1:2" x14ac:dyDescent="0.25">
      <c r="A422" s="12"/>
      <c r="B422" s="10"/>
    </row>
    <row r="423" spans="1:2" x14ac:dyDescent="0.25">
      <c r="A423" s="12"/>
      <c r="B423" s="10"/>
    </row>
    <row r="424" spans="1:2" x14ac:dyDescent="0.25">
      <c r="A424" s="12"/>
      <c r="B424" s="10"/>
    </row>
    <row r="425" spans="1:2" x14ac:dyDescent="0.25">
      <c r="A425" s="12"/>
      <c r="B425" s="10"/>
    </row>
    <row r="426" spans="1:2" x14ac:dyDescent="0.25">
      <c r="A426" s="12"/>
      <c r="B426" s="10"/>
    </row>
    <row r="427" spans="1:2" x14ac:dyDescent="0.25">
      <c r="A427" s="12"/>
      <c r="B427" s="10"/>
    </row>
    <row r="428" spans="1:2" x14ac:dyDescent="0.25">
      <c r="A428" s="12"/>
      <c r="B428" s="10"/>
    </row>
    <row r="429" spans="1:2" x14ac:dyDescent="0.25">
      <c r="A429" s="12"/>
      <c r="B429" s="10"/>
    </row>
    <row r="430" spans="1:2" x14ac:dyDescent="0.25">
      <c r="A430" s="12"/>
      <c r="B430" s="10"/>
    </row>
    <row r="431" spans="1:2" x14ac:dyDescent="0.25">
      <c r="A431" s="12"/>
      <c r="B431" s="10"/>
    </row>
    <row r="432" spans="1:2" x14ac:dyDescent="0.25">
      <c r="A432" s="12"/>
      <c r="B432" s="10"/>
    </row>
    <row r="433" spans="1:2" x14ac:dyDescent="0.25">
      <c r="A433" s="12"/>
      <c r="B433" s="10"/>
    </row>
    <row r="434" spans="1:2" x14ac:dyDescent="0.25">
      <c r="A434" s="12"/>
      <c r="B434" s="10"/>
    </row>
    <row r="435" spans="1:2" x14ac:dyDescent="0.25">
      <c r="A435" s="12"/>
      <c r="B435" s="10"/>
    </row>
    <row r="436" spans="1:2" x14ac:dyDescent="0.25">
      <c r="A436" s="12"/>
      <c r="B436" s="10"/>
    </row>
    <row r="437" spans="1:2" x14ac:dyDescent="0.25">
      <c r="A437" s="12"/>
      <c r="B437" s="10"/>
    </row>
    <row r="438" spans="1:2" x14ac:dyDescent="0.25">
      <c r="A438" s="12"/>
      <c r="B438" s="10"/>
    </row>
    <row r="439" spans="1:2" x14ac:dyDescent="0.25">
      <c r="A439" s="12"/>
      <c r="B439" s="10"/>
    </row>
    <row r="440" spans="1:2" x14ac:dyDescent="0.25">
      <c r="A440" s="12"/>
      <c r="B440" s="10"/>
    </row>
    <row r="441" spans="1:2" x14ac:dyDescent="0.25">
      <c r="A441" s="12"/>
      <c r="B441" s="10"/>
    </row>
    <row r="442" spans="1:2" x14ac:dyDescent="0.25">
      <c r="A442" s="12"/>
      <c r="B442" s="10"/>
    </row>
    <row r="443" spans="1:2" x14ac:dyDescent="0.25">
      <c r="A443" s="12"/>
      <c r="B443" s="1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Logbook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pangea</dc:creator>
  <cp:lastModifiedBy>pangea</cp:lastModifiedBy>
  <dcterms:created xsi:type="dcterms:W3CDTF">2011-01-18T13:50:29Z</dcterms:created>
  <dcterms:modified xsi:type="dcterms:W3CDTF">2011-11-21T16:37:01Z</dcterms:modified>
</cp:coreProperties>
</file>